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mc:AlternateContent xmlns:mc="http://schemas.openxmlformats.org/markup-compatibility/2006">
    <mc:Choice Requires="x15">
      <x15ac:absPath xmlns:x15ac="http://schemas.microsoft.com/office/spreadsheetml/2010/11/ac" url="S:\RHT FORMULAIRE SIPAC 2.0\"/>
    </mc:Choice>
  </mc:AlternateContent>
  <workbookProtection workbookAlgorithmName="SHA-512" workbookHashValue="H1SERRWV6dj93j7i9FBxQEIyNbj0NcIunjrjfgl/Mdq5stK5id+FS66SJ71LkIiIbLSWPB1/SZDZaKuZQON/HA==" workbookSaltValue="6zAbdy18GLjy+JoU4rHL1g==" workbookSpinCount="100000" lockStructure="1"/>
  <bookViews>
    <workbookView xWindow="-120" yWindow="-120" windowWidth="29040" windowHeight="15720" tabRatio="710" activeTab="6"/>
  </bookViews>
  <sheets>
    <sheet name="1042Xf Instructions" sheetId="13" r:id="rId1"/>
    <sheet name="1042Af Demande" sheetId="1" r:id="rId2"/>
    <sheet name="1042Bf Données de base trav." sheetId="2" r:id="rId3"/>
    <sheet name="1042Cf Hres perd. i. f. sais." sheetId="5" r:id="rId4"/>
    <sheet name="1042Df Rapport" sheetId="8" r:id="rId5"/>
    <sheet name="1042Ff Formateurs" sheetId="15" r:id="rId6"/>
    <sheet name="1042Ef Décompte" sheetId="6" r:id="rId7"/>
    <sheet name="Hilfsdaten" sheetId="4" state="hidden" r:id="rId8"/>
    <sheet name="Übersetzungstexte" sheetId="3" state="hidden" r:id="rId9"/>
  </sheets>
  <externalReferences>
    <externalReference r:id="rId10"/>
    <externalReference r:id="rId11"/>
  </externalReferences>
  <definedNames>
    <definedName name="_xlnm.Print_Titles" localSheetId="2">'1042Bf Données de base trav.'!$4:$6</definedName>
    <definedName name="_xlnm.Print_Titles" localSheetId="3">'1042Cf Hres perd. i. f. sais.'!$10:$10</definedName>
    <definedName name="_xlnm.Print_Titles" localSheetId="4">'1042Df Rapport'!$4:$5</definedName>
    <definedName name="_xlnm.Print_Titles" localSheetId="6">'1042Ef Décompte'!$8:$10</definedName>
    <definedName name="_xlnm.Print_Titles" localSheetId="5">'1042Ff Formateurs'!$4:$5</definedName>
    <definedName name="MAnzahl">#REF!</definedName>
    <definedName name="Stand">'[1]Parameter &amp; Prozesse'!$A$3:$A$14</definedName>
    <definedName name="Status_LO">'[1]Parameter &amp; Prozesse'!$A$18:$A$30</definedName>
    <definedName name="t_art">[2]Parameter!$B$7:$B$9</definedName>
    <definedName name="t_JN">[2]Parameter!$B$13</definedName>
    <definedName name="t_komplexität">[2]Parameter!$B$18:$B$20</definedName>
    <definedName name="_xlnm.Print_Area" localSheetId="0">'1042Xf Instructions'!$A$1:$D$196</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Y12" i="5" l="1"/>
  <c r="X12" i="5"/>
  <c r="E13" i="5"/>
  <c r="E14" i="5"/>
  <c r="E15" i="5"/>
  <c r="E16" i="5"/>
  <c r="E17" i="5"/>
  <c r="E18" i="5"/>
  <c r="E19" i="5"/>
  <c r="E20" i="5"/>
  <c r="E21" i="5"/>
  <c r="E22" i="5"/>
  <c r="E23" i="5"/>
  <c r="E24" i="5"/>
  <c r="E25" i="5"/>
  <c r="E26" i="5"/>
  <c r="E27" i="5"/>
  <c r="E28" i="5"/>
  <c r="E29" i="5"/>
  <c r="E30" i="5"/>
  <c r="E31" i="5"/>
  <c r="E32" i="5"/>
  <c r="E33" i="5"/>
  <c r="E34" i="5"/>
  <c r="E35" i="5"/>
  <c r="E36" i="5"/>
  <c r="E37" i="5"/>
  <c r="E38" i="5"/>
  <c r="E39" i="5"/>
  <c r="E40" i="5"/>
  <c r="E41" i="5"/>
  <c r="E42" i="5"/>
  <c r="E43" i="5"/>
  <c r="E44" i="5"/>
  <c r="E45" i="5"/>
  <c r="E46" i="5"/>
  <c r="E47" i="5"/>
  <c r="E48" i="5"/>
  <c r="E49" i="5"/>
  <c r="E50" i="5"/>
  <c r="E51" i="5"/>
  <c r="E52" i="5"/>
  <c r="E53" i="5"/>
  <c r="E54" i="5"/>
  <c r="E55" i="5"/>
  <c r="E56" i="5"/>
  <c r="E57" i="5"/>
  <c r="E58" i="5"/>
  <c r="E59" i="5"/>
  <c r="E60" i="5"/>
  <c r="E61" i="5"/>
  <c r="E62" i="5"/>
  <c r="E63" i="5"/>
  <c r="E64" i="5"/>
  <c r="E65" i="5"/>
  <c r="E66" i="5"/>
  <c r="E67" i="5"/>
  <c r="E68" i="5"/>
  <c r="E69" i="5"/>
  <c r="E70" i="5"/>
  <c r="E71" i="5"/>
  <c r="E72" i="5"/>
  <c r="E73" i="5"/>
  <c r="E74" i="5"/>
  <c r="E75" i="5"/>
  <c r="E76" i="5"/>
  <c r="E77" i="5"/>
  <c r="E78" i="5"/>
  <c r="E79" i="5"/>
  <c r="E80" i="5"/>
  <c r="E81" i="5"/>
  <c r="E82" i="5"/>
  <c r="E83" i="5"/>
  <c r="E84" i="5"/>
  <c r="E85" i="5"/>
  <c r="E86" i="5"/>
  <c r="E87" i="5"/>
  <c r="E88" i="5"/>
  <c r="E89" i="5"/>
  <c r="E90" i="5"/>
  <c r="E91" i="5"/>
  <c r="E92" i="5"/>
  <c r="E93" i="5"/>
  <c r="E94" i="5"/>
  <c r="E95" i="5"/>
  <c r="E96" i="5"/>
  <c r="E97" i="5"/>
  <c r="E98" i="5"/>
  <c r="E99" i="5"/>
  <c r="E100" i="5"/>
  <c r="E101" i="5"/>
  <c r="E102" i="5"/>
  <c r="E103" i="5"/>
  <c r="E104" i="5"/>
  <c r="E105" i="5"/>
  <c r="E106" i="5"/>
  <c r="E107" i="5"/>
  <c r="E108" i="5"/>
  <c r="E109" i="5"/>
  <c r="E110" i="5"/>
  <c r="E111" i="5"/>
  <c r="E112" i="5"/>
  <c r="E113" i="5"/>
  <c r="E114" i="5"/>
  <c r="E115" i="5"/>
  <c r="E116" i="5"/>
  <c r="E117" i="5"/>
  <c r="E118" i="5"/>
  <c r="E119" i="5"/>
  <c r="E120" i="5"/>
  <c r="E121" i="5"/>
  <c r="E122" i="5"/>
  <c r="E123" i="5"/>
  <c r="E124" i="5"/>
  <c r="E125" i="5"/>
  <c r="E126" i="5"/>
  <c r="E127" i="5"/>
  <c r="E128" i="5"/>
  <c r="E129" i="5"/>
  <c r="E130" i="5"/>
  <c r="E131" i="5"/>
  <c r="E132" i="5"/>
  <c r="E133" i="5"/>
  <c r="E134" i="5"/>
  <c r="E135" i="5"/>
  <c r="E136" i="5"/>
  <c r="E137" i="5"/>
  <c r="E138" i="5"/>
  <c r="E139" i="5"/>
  <c r="E140" i="5"/>
  <c r="E141" i="5"/>
  <c r="E142" i="5"/>
  <c r="E143" i="5"/>
  <c r="E144" i="5"/>
  <c r="E145" i="5"/>
  <c r="E146" i="5"/>
  <c r="E147" i="5"/>
  <c r="E148" i="5"/>
  <c r="E149" i="5"/>
  <c r="E150" i="5"/>
  <c r="E151" i="5"/>
  <c r="E152" i="5"/>
  <c r="E153" i="5"/>
  <c r="E154" i="5"/>
  <c r="E155" i="5"/>
  <c r="E156" i="5"/>
  <c r="E157" i="5"/>
  <c r="E158" i="5"/>
  <c r="E159" i="5"/>
  <c r="E160" i="5"/>
  <c r="E161" i="5"/>
  <c r="E162" i="5"/>
  <c r="E163" i="5"/>
  <c r="E164" i="5"/>
  <c r="E165" i="5"/>
  <c r="E166" i="5"/>
  <c r="E167" i="5"/>
  <c r="E168" i="5"/>
  <c r="E169" i="5"/>
  <c r="E170" i="5"/>
  <c r="E171" i="5"/>
  <c r="E172" i="5"/>
  <c r="E173" i="5"/>
  <c r="E174" i="5"/>
  <c r="E175" i="5"/>
  <c r="E176" i="5"/>
  <c r="E177" i="5"/>
  <c r="E178" i="5"/>
  <c r="E179" i="5"/>
  <c r="E180" i="5"/>
  <c r="E181" i="5"/>
  <c r="E182" i="5"/>
  <c r="E183" i="5"/>
  <c r="E184" i="5"/>
  <c r="E185" i="5"/>
  <c r="E186" i="5"/>
  <c r="E187" i="5"/>
  <c r="E188" i="5"/>
  <c r="E189" i="5"/>
  <c r="E190" i="5"/>
  <c r="E191" i="5"/>
  <c r="E192" i="5"/>
  <c r="E193" i="5"/>
  <c r="E194" i="5"/>
  <c r="E195" i="5"/>
  <c r="E196" i="5"/>
  <c r="E197" i="5"/>
  <c r="E198" i="5"/>
  <c r="E199" i="5"/>
  <c r="E200" i="5"/>
  <c r="E201" i="5"/>
  <c r="E202" i="5"/>
  <c r="E203" i="5"/>
  <c r="E204" i="5"/>
  <c r="E205" i="5"/>
  <c r="E206" i="5"/>
  <c r="E207" i="5"/>
  <c r="E208" i="5"/>
  <c r="E209" i="5"/>
  <c r="E210" i="5"/>
  <c r="E211" i="5"/>
  <c r="E12" i="5"/>
  <c r="C12" i="5"/>
  <c r="M8" i="5"/>
  <c r="H8" i="5"/>
  <c r="AI205" i="15"/>
  <c r="AI204" i="15"/>
  <c r="AI203" i="15"/>
  <c r="AI202" i="15"/>
  <c r="AI201" i="15"/>
  <c r="AI200" i="15"/>
  <c r="AI199" i="15"/>
  <c r="AI198" i="15"/>
  <c r="AI197" i="15"/>
  <c r="AI196" i="15"/>
  <c r="AI195" i="15"/>
  <c r="AI194" i="15"/>
  <c r="AI193" i="15"/>
  <c r="AI192" i="15"/>
  <c r="AI191" i="15"/>
  <c r="AI190" i="15"/>
  <c r="AI189" i="15"/>
  <c r="AI188" i="15"/>
  <c r="AI187" i="15"/>
  <c r="AI186" i="15"/>
  <c r="AI185" i="15"/>
  <c r="AI184" i="15"/>
  <c r="AI183" i="15"/>
  <c r="AI182" i="15"/>
  <c r="AI181" i="15"/>
  <c r="AI180" i="15"/>
  <c r="AI179" i="15"/>
  <c r="AI178" i="15"/>
  <c r="AI177" i="15"/>
  <c r="AI176" i="15"/>
  <c r="AI175" i="15"/>
  <c r="AI174" i="15"/>
  <c r="AI173" i="15"/>
  <c r="AI172" i="15"/>
  <c r="AI171" i="15"/>
  <c r="AI170" i="15"/>
  <c r="AI169" i="15"/>
  <c r="AI168" i="15"/>
  <c r="AI167" i="15"/>
  <c r="AI166" i="15"/>
  <c r="AI165" i="15"/>
  <c r="AI164" i="15"/>
  <c r="AI163" i="15"/>
  <c r="AI162" i="15"/>
  <c r="AI161" i="15"/>
  <c r="AI160" i="15"/>
  <c r="AI159" i="15"/>
  <c r="AI158" i="15"/>
  <c r="AI157" i="15"/>
  <c r="AI156" i="15"/>
  <c r="AI155" i="15"/>
  <c r="AI154" i="15"/>
  <c r="AI153" i="15"/>
  <c r="AI152" i="15"/>
  <c r="AI151" i="15"/>
  <c r="AI150" i="15"/>
  <c r="AI149" i="15"/>
  <c r="AI148" i="15"/>
  <c r="AI147" i="15"/>
  <c r="AI146" i="15"/>
  <c r="AI145" i="15"/>
  <c r="AI144" i="15"/>
  <c r="AI143" i="15"/>
  <c r="AI142" i="15"/>
  <c r="AI141" i="15"/>
  <c r="AI140" i="15"/>
  <c r="AI139" i="15"/>
  <c r="AI138" i="15"/>
  <c r="AI137" i="15"/>
  <c r="AI136" i="15"/>
  <c r="AI135" i="15"/>
  <c r="AI134" i="15"/>
  <c r="AI133" i="15"/>
  <c r="AI132" i="15"/>
  <c r="AI131" i="15"/>
  <c r="AI130" i="15"/>
  <c r="AI129" i="15"/>
  <c r="AI128" i="15"/>
  <c r="AI127" i="15"/>
  <c r="AI126" i="15"/>
  <c r="AI125" i="15"/>
  <c r="AI124" i="15"/>
  <c r="AI123" i="15"/>
  <c r="AI122" i="15"/>
  <c r="AI121" i="15"/>
  <c r="AI120" i="15"/>
  <c r="AI119" i="15"/>
  <c r="AI118" i="15"/>
  <c r="AI117" i="15"/>
  <c r="AI116" i="15"/>
  <c r="AI115" i="15"/>
  <c r="AI114" i="15"/>
  <c r="AI113" i="15"/>
  <c r="AI112" i="15"/>
  <c r="AI111" i="15"/>
  <c r="AI110" i="15"/>
  <c r="AI109" i="15"/>
  <c r="AI108" i="15"/>
  <c r="AI107" i="15"/>
  <c r="AI106" i="15"/>
  <c r="AI105" i="15"/>
  <c r="AI104" i="15"/>
  <c r="AI103" i="15"/>
  <c r="AI102" i="15"/>
  <c r="AI101" i="15"/>
  <c r="AI100" i="15"/>
  <c r="AI99" i="15"/>
  <c r="AI98" i="15"/>
  <c r="AI97" i="15"/>
  <c r="AI96" i="15"/>
  <c r="AI95" i="15"/>
  <c r="AI94" i="15"/>
  <c r="AI93" i="15"/>
  <c r="AI92" i="15"/>
  <c r="AI91" i="15"/>
  <c r="AI90" i="15"/>
  <c r="AI89" i="15"/>
  <c r="AI88" i="15"/>
  <c r="AI87" i="15"/>
  <c r="AI86" i="15"/>
  <c r="AI85" i="15"/>
  <c r="AI84" i="15"/>
  <c r="AI83" i="15"/>
  <c r="AI82" i="15"/>
  <c r="AI81" i="15"/>
  <c r="AI80" i="15"/>
  <c r="AI79" i="15"/>
  <c r="AI78" i="15"/>
  <c r="AI77" i="15"/>
  <c r="AI76" i="15"/>
  <c r="AI75" i="15"/>
  <c r="AI74" i="15"/>
  <c r="AI73" i="15"/>
  <c r="AI72" i="15"/>
  <c r="AI71" i="15"/>
  <c r="AI70" i="15"/>
  <c r="AI69" i="15"/>
  <c r="AI68" i="15"/>
  <c r="AI67" i="15"/>
  <c r="AI66" i="15"/>
  <c r="AI65" i="15"/>
  <c r="AI64" i="15"/>
  <c r="AI63" i="15"/>
  <c r="AI62" i="15"/>
  <c r="AI61" i="15"/>
  <c r="AI60" i="15"/>
  <c r="AI59" i="15"/>
  <c r="AI58" i="15"/>
  <c r="AI57" i="15"/>
  <c r="AI56" i="15"/>
  <c r="AI55" i="15"/>
  <c r="AI54" i="15"/>
  <c r="AI53" i="15"/>
  <c r="AI52" i="15"/>
  <c r="AI51" i="15"/>
  <c r="AI50" i="15"/>
  <c r="AI49" i="15"/>
  <c r="AI48" i="15"/>
  <c r="AI47" i="15"/>
  <c r="AI46" i="15"/>
  <c r="AI45" i="15"/>
  <c r="AI44" i="15"/>
  <c r="AI43" i="15"/>
  <c r="AI42" i="15"/>
  <c r="AI41" i="15"/>
  <c r="AI40" i="15"/>
  <c r="AI39" i="15"/>
  <c r="AI38" i="15"/>
  <c r="AI37" i="15"/>
  <c r="AI36" i="15"/>
  <c r="AI35" i="15"/>
  <c r="AI34" i="15"/>
  <c r="AI33" i="15"/>
  <c r="AI32" i="15"/>
  <c r="AI31" i="15"/>
  <c r="AI30" i="15"/>
  <c r="AI29" i="15"/>
  <c r="AI28" i="15"/>
  <c r="AI27" i="15"/>
  <c r="AI26" i="15"/>
  <c r="AI25" i="15"/>
  <c r="AI24" i="15"/>
  <c r="AI23" i="15"/>
  <c r="AI22" i="15"/>
  <c r="AI21" i="15"/>
  <c r="AI20" i="15"/>
  <c r="AI19" i="15"/>
  <c r="AI18" i="15"/>
  <c r="AI17" i="15"/>
  <c r="AI16" i="15"/>
  <c r="AI15" i="15"/>
  <c r="AI14" i="15"/>
  <c r="AI13" i="15"/>
  <c r="AI12" i="15"/>
  <c r="AI11" i="15"/>
  <c r="AI10" i="15"/>
  <c r="AI9" i="15"/>
  <c r="AI8" i="15"/>
  <c r="AI7" i="15"/>
  <c r="AI6" i="15"/>
  <c r="C2" i="15"/>
  <c r="A12" i="5"/>
  <c r="AD9" i="2"/>
  <c r="AD10" i="2"/>
  <c r="AD11" i="2"/>
  <c r="AD12" i="2"/>
  <c r="AD13" i="2"/>
  <c r="AD14" i="2"/>
  <c r="AD15" i="2"/>
  <c r="AD16" i="2"/>
  <c r="AD17" i="2"/>
  <c r="AD18" i="2"/>
  <c r="AD19" i="2"/>
  <c r="AD20" i="2"/>
  <c r="AD21" i="2"/>
  <c r="AD22" i="2"/>
  <c r="AD23" i="2"/>
  <c r="AD24" i="2"/>
  <c r="AD25" i="2"/>
  <c r="AD26" i="2"/>
  <c r="AD27" i="2"/>
  <c r="AD28" i="2"/>
  <c r="AD29" i="2"/>
  <c r="AD30" i="2"/>
  <c r="AD31" i="2"/>
  <c r="AD32" i="2"/>
  <c r="AD33" i="2"/>
  <c r="AD34" i="2"/>
  <c r="AD35" i="2"/>
  <c r="AD36" i="2"/>
  <c r="AD37" i="2"/>
  <c r="AD38" i="2"/>
  <c r="AD39" i="2"/>
  <c r="AD40" i="2"/>
  <c r="AD41" i="2"/>
  <c r="AD42" i="2"/>
  <c r="AD43" i="2"/>
  <c r="AD44" i="2"/>
  <c r="AD45" i="2"/>
  <c r="AD46" i="2"/>
  <c r="AD47" i="2"/>
  <c r="AD48" i="2"/>
  <c r="AD49" i="2"/>
  <c r="AD50" i="2"/>
  <c r="AD51" i="2"/>
  <c r="AD52" i="2"/>
  <c r="AD53" i="2"/>
  <c r="AD54" i="2"/>
  <c r="AD55" i="2"/>
  <c r="AD56" i="2"/>
  <c r="AD57" i="2"/>
  <c r="AD58" i="2"/>
  <c r="AD59" i="2"/>
  <c r="AD60" i="2"/>
  <c r="AD61" i="2"/>
  <c r="AD62" i="2"/>
  <c r="AD63" i="2"/>
  <c r="AD64" i="2"/>
  <c r="AD65" i="2"/>
  <c r="AD66" i="2"/>
  <c r="AD67" i="2"/>
  <c r="AD68" i="2"/>
  <c r="AD69" i="2"/>
  <c r="AD70" i="2"/>
  <c r="AD71" i="2"/>
  <c r="AD72" i="2"/>
  <c r="AD73" i="2"/>
  <c r="AD74" i="2"/>
  <c r="AD75" i="2"/>
  <c r="AD76" i="2"/>
  <c r="AD77" i="2"/>
  <c r="AD78" i="2"/>
  <c r="AD79" i="2"/>
  <c r="AD80" i="2"/>
  <c r="AD81" i="2"/>
  <c r="AD82" i="2"/>
  <c r="AD83" i="2"/>
  <c r="AD84" i="2"/>
  <c r="AD85" i="2"/>
  <c r="AD86" i="2"/>
  <c r="AD87" i="2"/>
  <c r="AD88" i="2"/>
  <c r="AD89" i="2"/>
  <c r="AD90" i="2"/>
  <c r="AD91" i="2"/>
  <c r="AD92" i="2"/>
  <c r="AD93" i="2"/>
  <c r="AD94" i="2"/>
  <c r="AD95" i="2"/>
  <c r="AD96" i="2"/>
  <c r="AD97" i="2"/>
  <c r="AD98" i="2"/>
  <c r="AD99" i="2"/>
  <c r="AD100" i="2"/>
  <c r="AD101" i="2"/>
  <c r="AD102" i="2"/>
  <c r="AD103" i="2"/>
  <c r="AD104" i="2"/>
  <c r="AD105" i="2"/>
  <c r="AD106" i="2"/>
  <c r="AD107" i="2"/>
  <c r="AD108" i="2"/>
  <c r="AD109" i="2"/>
  <c r="AD110" i="2"/>
  <c r="AD111" i="2"/>
  <c r="AD112" i="2"/>
  <c r="AD113" i="2"/>
  <c r="AD114" i="2"/>
  <c r="AD115" i="2"/>
  <c r="AD116" i="2"/>
  <c r="AD117" i="2"/>
  <c r="AD118" i="2"/>
  <c r="AD119" i="2"/>
  <c r="AD120" i="2"/>
  <c r="AD121" i="2"/>
  <c r="AD122" i="2"/>
  <c r="AD123" i="2"/>
  <c r="AD124" i="2"/>
  <c r="AD125" i="2"/>
  <c r="AD126" i="2"/>
  <c r="AD127" i="2"/>
  <c r="AD128" i="2"/>
  <c r="AD129" i="2"/>
  <c r="AD130" i="2"/>
  <c r="AD131" i="2"/>
  <c r="AD132" i="2"/>
  <c r="AD133" i="2"/>
  <c r="AD134" i="2"/>
  <c r="AD135" i="2"/>
  <c r="AD136" i="2"/>
  <c r="AD137" i="2"/>
  <c r="AD138" i="2"/>
  <c r="AD139" i="2"/>
  <c r="AD140" i="2"/>
  <c r="AD141" i="2"/>
  <c r="AD142" i="2"/>
  <c r="AD143" i="2"/>
  <c r="AD144" i="2"/>
  <c r="AD145" i="2"/>
  <c r="AD146" i="2"/>
  <c r="AD147" i="2"/>
  <c r="AD148" i="2"/>
  <c r="AD149" i="2"/>
  <c r="AD150" i="2"/>
  <c r="AD151" i="2"/>
  <c r="AD152" i="2"/>
  <c r="AD153" i="2"/>
  <c r="AD154" i="2"/>
  <c r="AD155" i="2"/>
  <c r="AD156" i="2"/>
  <c r="AD157" i="2"/>
  <c r="AD158" i="2"/>
  <c r="AD159" i="2"/>
  <c r="AD160" i="2"/>
  <c r="AD161" i="2"/>
  <c r="AD162" i="2"/>
  <c r="AD163" i="2"/>
  <c r="AD164" i="2"/>
  <c r="AD165" i="2"/>
  <c r="AD166" i="2"/>
  <c r="AD167" i="2"/>
  <c r="AD168" i="2"/>
  <c r="AD169" i="2"/>
  <c r="AD170" i="2"/>
  <c r="AD171" i="2"/>
  <c r="AD172" i="2"/>
  <c r="AD173" i="2"/>
  <c r="AD174" i="2"/>
  <c r="AD175" i="2"/>
  <c r="AD176" i="2"/>
  <c r="AD177" i="2"/>
  <c r="AD178" i="2"/>
  <c r="AD179" i="2"/>
  <c r="AD180" i="2"/>
  <c r="AD181" i="2"/>
  <c r="AD182" i="2"/>
  <c r="AD183" i="2"/>
  <c r="AD184" i="2"/>
  <c r="AD185" i="2"/>
  <c r="AD186" i="2"/>
  <c r="AD187" i="2"/>
  <c r="AD188" i="2"/>
  <c r="AD189" i="2"/>
  <c r="AD190" i="2"/>
  <c r="AD191" i="2"/>
  <c r="AD192" i="2"/>
  <c r="AD193" i="2"/>
  <c r="AD194" i="2"/>
  <c r="AD195" i="2"/>
  <c r="AD196" i="2"/>
  <c r="AD197" i="2"/>
  <c r="AD198" i="2"/>
  <c r="AD199" i="2"/>
  <c r="AD200" i="2"/>
  <c r="AD201" i="2"/>
  <c r="AD202" i="2"/>
  <c r="AD203" i="2"/>
  <c r="AD204" i="2"/>
  <c r="AD205" i="2"/>
  <c r="AD206" i="2"/>
  <c r="AD207" i="2"/>
  <c r="AD8" i="2"/>
  <c r="M28" i="2"/>
  <c r="AE28" i="2" s="1"/>
  <c r="M207" i="2"/>
  <c r="AE207" i="2" s="1"/>
  <c r="AE8" i="2" l="1"/>
  <c r="AE9" i="2"/>
  <c r="AE10" i="2"/>
  <c r="M12" i="2"/>
  <c r="AB207" i="2"/>
  <c r="AC207" i="2"/>
  <c r="AG207" i="2" s="1"/>
  <c r="AL207" i="2"/>
  <c r="AK13" i="6"/>
  <c r="AT13" i="6"/>
  <c r="AK14" i="6"/>
  <c r="AT14" i="6"/>
  <c r="AK15" i="6"/>
  <c r="AT15" i="6"/>
  <c r="AK16" i="6"/>
  <c r="AT16" i="6"/>
  <c r="AK17" i="6"/>
  <c r="AT17" i="6"/>
  <c r="AK18" i="6"/>
  <c r="AT18" i="6"/>
  <c r="AK19" i="6"/>
  <c r="AT19" i="6"/>
  <c r="AK20" i="6"/>
  <c r="AT20" i="6"/>
  <c r="AK21" i="6"/>
  <c r="AT21" i="6"/>
  <c r="AK22" i="6"/>
  <c r="AT22" i="6"/>
  <c r="AK23" i="6"/>
  <c r="AT23" i="6"/>
  <c r="AK24" i="6"/>
  <c r="AT24" i="6"/>
  <c r="AK25" i="6"/>
  <c r="AT25" i="6"/>
  <c r="AK26" i="6"/>
  <c r="AT26" i="6"/>
  <c r="AK27" i="6"/>
  <c r="AT27" i="6"/>
  <c r="AK28" i="6"/>
  <c r="AT28" i="6"/>
  <c r="AK29" i="6"/>
  <c r="AT29" i="6"/>
  <c r="AK30" i="6"/>
  <c r="AT30" i="6"/>
  <c r="AK31" i="6"/>
  <c r="AT31" i="6"/>
  <c r="X32" i="6"/>
  <c r="AK32" i="6"/>
  <c r="AT32" i="6"/>
  <c r="AK33" i="6"/>
  <c r="AT33" i="6"/>
  <c r="AK34" i="6"/>
  <c r="AT34" i="6"/>
  <c r="AK35" i="6"/>
  <c r="AT35" i="6"/>
  <c r="AK36" i="6"/>
  <c r="AT36" i="6"/>
  <c r="AK37" i="6"/>
  <c r="AT37" i="6"/>
  <c r="AK38" i="6"/>
  <c r="AT38" i="6"/>
  <c r="AK39" i="6"/>
  <c r="AT39" i="6"/>
  <c r="AK40" i="6"/>
  <c r="AT40" i="6"/>
  <c r="AK41" i="6"/>
  <c r="AT41" i="6"/>
  <c r="AK42" i="6"/>
  <c r="AT42" i="6"/>
  <c r="AK43" i="6"/>
  <c r="AT43" i="6"/>
  <c r="AK44" i="6"/>
  <c r="AT44" i="6"/>
  <c r="AK45" i="6"/>
  <c r="AT45" i="6"/>
  <c r="AK46" i="6"/>
  <c r="AT46" i="6"/>
  <c r="AK47" i="6"/>
  <c r="AT47" i="6"/>
  <c r="AK48" i="6"/>
  <c r="AT48" i="6"/>
  <c r="AK49" i="6"/>
  <c r="AT49" i="6"/>
  <c r="AK50" i="6"/>
  <c r="AT50" i="6"/>
  <c r="AK51" i="6"/>
  <c r="AT51" i="6"/>
  <c r="AK52" i="6"/>
  <c r="AT52" i="6"/>
  <c r="AK53" i="6"/>
  <c r="AT53" i="6"/>
  <c r="AK54" i="6"/>
  <c r="AT54" i="6"/>
  <c r="AK55" i="6"/>
  <c r="AT55" i="6"/>
  <c r="AK56" i="6"/>
  <c r="AT56" i="6"/>
  <c r="AK57" i="6"/>
  <c r="AT57" i="6"/>
  <c r="AK58" i="6"/>
  <c r="AT58" i="6"/>
  <c r="AK59" i="6"/>
  <c r="AT59" i="6"/>
  <c r="AK60" i="6"/>
  <c r="AT60" i="6"/>
  <c r="AK61" i="6"/>
  <c r="AT61" i="6"/>
  <c r="AK62" i="6"/>
  <c r="AT62" i="6"/>
  <c r="AK63" i="6"/>
  <c r="AT63" i="6"/>
  <c r="AK64" i="6"/>
  <c r="AT64" i="6"/>
  <c r="AK65" i="6"/>
  <c r="AT65" i="6"/>
  <c r="AK66" i="6"/>
  <c r="AT66" i="6"/>
  <c r="AK67" i="6"/>
  <c r="AT67" i="6"/>
  <c r="AK68" i="6"/>
  <c r="AT68" i="6"/>
  <c r="AK69" i="6"/>
  <c r="AT69" i="6"/>
  <c r="AK70" i="6"/>
  <c r="AT70" i="6"/>
  <c r="AK71" i="6"/>
  <c r="AT71" i="6"/>
  <c r="AK72" i="6"/>
  <c r="AT72" i="6"/>
  <c r="AK73" i="6"/>
  <c r="AT73" i="6"/>
  <c r="AK74" i="6"/>
  <c r="AT74" i="6"/>
  <c r="AK75" i="6"/>
  <c r="AT75" i="6"/>
  <c r="AK76" i="6"/>
  <c r="AT76" i="6"/>
  <c r="AK77" i="6"/>
  <c r="AT77" i="6"/>
  <c r="AK78" i="6"/>
  <c r="AT78" i="6"/>
  <c r="AK79" i="6"/>
  <c r="AT79" i="6"/>
  <c r="AK80" i="6"/>
  <c r="AT80" i="6"/>
  <c r="AK81" i="6"/>
  <c r="AT81" i="6"/>
  <c r="AK82" i="6"/>
  <c r="AT82" i="6"/>
  <c r="AK83" i="6"/>
  <c r="AT83" i="6"/>
  <c r="AK84" i="6"/>
  <c r="AT84" i="6"/>
  <c r="AK85" i="6"/>
  <c r="AT85" i="6"/>
  <c r="AK86" i="6"/>
  <c r="AT86" i="6"/>
  <c r="AK87" i="6"/>
  <c r="AT87" i="6"/>
  <c r="AK88" i="6"/>
  <c r="AT88" i="6"/>
  <c r="AK89" i="6"/>
  <c r="AT89" i="6"/>
  <c r="AK90" i="6"/>
  <c r="AT90" i="6"/>
  <c r="AK91" i="6"/>
  <c r="AT91" i="6"/>
  <c r="AK92" i="6"/>
  <c r="AT92" i="6"/>
  <c r="AK93" i="6"/>
  <c r="AT93" i="6"/>
  <c r="AK94" i="6"/>
  <c r="AT94" i="6"/>
  <c r="AK95" i="6"/>
  <c r="AT95" i="6"/>
  <c r="AK96" i="6"/>
  <c r="AT96" i="6"/>
  <c r="AK97" i="6"/>
  <c r="AT97" i="6"/>
  <c r="AK98" i="6"/>
  <c r="AT98" i="6"/>
  <c r="AK99" i="6"/>
  <c r="AT99" i="6"/>
  <c r="AK100" i="6"/>
  <c r="AT100" i="6"/>
  <c r="AK101" i="6"/>
  <c r="AT101" i="6"/>
  <c r="AK102" i="6"/>
  <c r="AT102" i="6"/>
  <c r="AK103" i="6"/>
  <c r="AT103" i="6"/>
  <c r="AK104" i="6"/>
  <c r="AT104" i="6"/>
  <c r="AK105" i="6"/>
  <c r="AT105" i="6"/>
  <c r="AK106" i="6"/>
  <c r="AT106" i="6"/>
  <c r="AK107" i="6"/>
  <c r="AT107" i="6"/>
  <c r="AK108" i="6"/>
  <c r="AT108" i="6"/>
  <c r="AK109" i="6"/>
  <c r="AT109" i="6"/>
  <c r="AK110" i="6"/>
  <c r="AT110" i="6"/>
  <c r="AK111" i="6"/>
  <c r="AT111" i="6"/>
  <c r="AK112" i="6"/>
  <c r="AT112" i="6"/>
  <c r="AK113" i="6"/>
  <c r="AT113" i="6"/>
  <c r="AK114" i="6"/>
  <c r="AT114" i="6"/>
  <c r="AK115" i="6"/>
  <c r="AT115" i="6"/>
  <c r="AK116" i="6"/>
  <c r="AT116" i="6"/>
  <c r="AK117" i="6"/>
  <c r="AT117" i="6"/>
  <c r="AK118" i="6"/>
  <c r="AT118" i="6"/>
  <c r="AK119" i="6"/>
  <c r="AT119" i="6"/>
  <c r="AK120" i="6"/>
  <c r="AT120" i="6"/>
  <c r="AK121" i="6"/>
  <c r="AT121" i="6"/>
  <c r="AK122" i="6"/>
  <c r="AT122" i="6"/>
  <c r="AK123" i="6"/>
  <c r="AT123" i="6"/>
  <c r="AK124" i="6"/>
  <c r="AT124" i="6"/>
  <c r="AK125" i="6"/>
  <c r="AT125" i="6"/>
  <c r="AK126" i="6"/>
  <c r="AT126" i="6"/>
  <c r="AK127" i="6"/>
  <c r="AT127" i="6"/>
  <c r="AK128" i="6"/>
  <c r="AT128" i="6"/>
  <c r="AK129" i="6"/>
  <c r="AT129" i="6"/>
  <c r="AK130" i="6"/>
  <c r="AT130" i="6"/>
  <c r="AK131" i="6"/>
  <c r="AT131" i="6"/>
  <c r="AK132" i="6"/>
  <c r="AT132" i="6"/>
  <c r="AK133" i="6"/>
  <c r="AT133" i="6"/>
  <c r="AK134" i="6"/>
  <c r="AT134" i="6"/>
  <c r="AK135" i="6"/>
  <c r="AT135" i="6"/>
  <c r="AK136" i="6"/>
  <c r="AT136" i="6"/>
  <c r="AK137" i="6"/>
  <c r="AT137" i="6"/>
  <c r="AK138" i="6"/>
  <c r="AT138" i="6"/>
  <c r="AK139" i="6"/>
  <c r="AT139" i="6"/>
  <c r="AK140" i="6"/>
  <c r="AT140" i="6"/>
  <c r="AK141" i="6"/>
  <c r="AT141" i="6"/>
  <c r="AK142" i="6"/>
  <c r="AT142" i="6"/>
  <c r="AK143" i="6"/>
  <c r="AT143" i="6"/>
  <c r="AK144" i="6"/>
  <c r="AT144" i="6"/>
  <c r="AK145" i="6"/>
  <c r="AT145" i="6"/>
  <c r="AK146" i="6"/>
  <c r="AT146" i="6"/>
  <c r="AK147" i="6"/>
  <c r="AT147" i="6"/>
  <c r="AK148" i="6"/>
  <c r="AT148" i="6"/>
  <c r="AK149" i="6"/>
  <c r="AT149" i="6"/>
  <c r="AK150" i="6"/>
  <c r="AT150" i="6"/>
  <c r="AK151" i="6"/>
  <c r="AT151" i="6"/>
  <c r="AK152" i="6"/>
  <c r="AT152" i="6"/>
  <c r="AK153" i="6"/>
  <c r="AT153" i="6"/>
  <c r="AK154" i="6"/>
  <c r="AT154" i="6"/>
  <c r="AK155" i="6"/>
  <c r="AT155" i="6"/>
  <c r="AK156" i="6"/>
  <c r="AT156" i="6"/>
  <c r="AK157" i="6"/>
  <c r="AT157" i="6"/>
  <c r="AK158" i="6"/>
  <c r="AT158" i="6"/>
  <c r="AK159" i="6"/>
  <c r="AT159" i="6"/>
  <c r="AK160" i="6"/>
  <c r="AT160" i="6"/>
  <c r="AK161" i="6"/>
  <c r="AT161" i="6"/>
  <c r="AK162" i="6"/>
  <c r="AT162" i="6"/>
  <c r="AK163" i="6"/>
  <c r="AT163" i="6"/>
  <c r="AK164" i="6"/>
  <c r="AT164" i="6"/>
  <c r="AK165" i="6"/>
  <c r="AT165" i="6"/>
  <c r="AK166" i="6"/>
  <c r="AT166" i="6"/>
  <c r="AK167" i="6"/>
  <c r="AT167" i="6"/>
  <c r="AK168" i="6"/>
  <c r="AT168" i="6"/>
  <c r="AK169" i="6"/>
  <c r="AT169" i="6"/>
  <c r="AK170" i="6"/>
  <c r="AT170" i="6"/>
  <c r="AK171" i="6"/>
  <c r="AT171" i="6"/>
  <c r="AK172" i="6"/>
  <c r="AT172" i="6"/>
  <c r="AK173" i="6"/>
  <c r="AT173" i="6"/>
  <c r="AK174" i="6"/>
  <c r="AT174" i="6"/>
  <c r="AK175" i="6"/>
  <c r="AT175" i="6"/>
  <c r="AK176" i="6"/>
  <c r="AT176" i="6"/>
  <c r="AK177" i="6"/>
  <c r="AT177" i="6"/>
  <c r="AK178" i="6"/>
  <c r="AT178" i="6"/>
  <c r="AK179" i="6"/>
  <c r="AT179" i="6"/>
  <c r="AK180" i="6"/>
  <c r="AT180" i="6"/>
  <c r="AK181" i="6"/>
  <c r="AT181" i="6"/>
  <c r="AK182" i="6"/>
  <c r="AT182" i="6"/>
  <c r="AK183" i="6"/>
  <c r="AT183" i="6"/>
  <c r="AK184" i="6"/>
  <c r="AT184" i="6"/>
  <c r="AK185" i="6"/>
  <c r="AT185" i="6"/>
  <c r="AK186" i="6"/>
  <c r="AT186" i="6"/>
  <c r="AK187" i="6"/>
  <c r="AT187" i="6"/>
  <c r="AK188" i="6"/>
  <c r="AT188" i="6"/>
  <c r="AK189" i="6"/>
  <c r="AT189" i="6"/>
  <c r="AK190" i="6"/>
  <c r="AT190" i="6"/>
  <c r="AK191" i="6"/>
  <c r="AT191" i="6"/>
  <c r="AK192" i="6"/>
  <c r="AT192" i="6"/>
  <c r="AK193" i="6"/>
  <c r="AT193" i="6"/>
  <c r="AK194" i="6"/>
  <c r="AT194" i="6"/>
  <c r="AK195" i="6"/>
  <c r="AT195" i="6"/>
  <c r="AK196" i="6"/>
  <c r="AT196" i="6"/>
  <c r="AK197" i="6"/>
  <c r="AT197" i="6"/>
  <c r="AK198" i="6"/>
  <c r="AT198" i="6"/>
  <c r="AK199" i="6"/>
  <c r="AT199" i="6"/>
  <c r="AK200" i="6"/>
  <c r="AT200" i="6"/>
  <c r="AK201" i="6"/>
  <c r="AT201" i="6"/>
  <c r="AK202" i="6"/>
  <c r="AT202" i="6"/>
  <c r="AK203" i="6"/>
  <c r="AT203" i="6"/>
  <c r="AK204" i="6"/>
  <c r="AT204" i="6"/>
  <c r="AK205" i="6"/>
  <c r="AT205" i="6"/>
  <c r="AK206" i="6"/>
  <c r="AT206" i="6"/>
  <c r="AK207" i="6"/>
  <c r="AT207" i="6"/>
  <c r="AK208" i="6"/>
  <c r="AT208" i="6"/>
  <c r="AK209" i="6"/>
  <c r="AT209" i="6"/>
  <c r="AK210" i="6"/>
  <c r="AT210" i="6"/>
  <c r="X211" i="6"/>
  <c r="AK211" i="6"/>
  <c r="AT211" i="6"/>
  <c r="AT12" i="6"/>
  <c r="AK12" i="6"/>
  <c r="F12" i="5" l="1"/>
  <c r="X13" i="6"/>
  <c r="X14" i="6"/>
  <c r="AN4" i="6"/>
  <c r="AW4" i="6"/>
  <c r="X16" i="6"/>
  <c r="AE12" i="2"/>
  <c r="X15" i="6"/>
  <c r="AE11" i="2"/>
  <c r="AF207" i="2"/>
  <c r="AH207" i="2"/>
  <c r="AB8" i="2" l="1"/>
  <c r="AL8" i="2"/>
  <c r="X12" i="6" l="1"/>
  <c r="A12" i="6"/>
  <c r="B12" i="6"/>
  <c r="C12" i="6"/>
  <c r="E12" i="6"/>
  <c r="F12" i="6"/>
  <c r="G12" i="6"/>
  <c r="H12" i="6"/>
  <c r="I12" i="6"/>
  <c r="L12" i="6"/>
  <c r="AP12" i="6" l="1"/>
  <c r="Z12" i="6"/>
  <c r="J12" i="6" s="1"/>
  <c r="AM12" i="6"/>
  <c r="AA12" i="6"/>
  <c r="AB12" i="6" s="1"/>
  <c r="AO12" i="6"/>
  <c r="AS12" i="6"/>
  <c r="K12" i="6" l="1"/>
  <c r="AN12" i="6" s="1"/>
  <c r="A13" i="6"/>
  <c r="B13" i="6"/>
  <c r="C13" i="6"/>
  <c r="E13" i="6"/>
  <c r="F13" i="6"/>
  <c r="G13" i="6"/>
  <c r="H13" i="6"/>
  <c r="I13" i="6"/>
  <c r="L13" i="6"/>
  <c r="A14" i="6"/>
  <c r="B14" i="6"/>
  <c r="C14" i="6"/>
  <c r="E14" i="6"/>
  <c r="AN14" i="6" s="1"/>
  <c r="F14" i="6"/>
  <c r="G14" i="6"/>
  <c r="H14" i="6"/>
  <c r="I14" i="6"/>
  <c r="L14" i="6"/>
  <c r="A15" i="6"/>
  <c r="B15" i="6"/>
  <c r="C15" i="6"/>
  <c r="E15" i="6"/>
  <c r="AN15" i="6" s="1"/>
  <c r="F15" i="6"/>
  <c r="G15" i="6"/>
  <c r="H15" i="6"/>
  <c r="I15" i="6"/>
  <c r="L15" i="6"/>
  <c r="A16" i="6"/>
  <c r="B16" i="6"/>
  <c r="C16" i="6"/>
  <c r="E16" i="6"/>
  <c r="AN16" i="6" s="1"/>
  <c r="F16" i="6"/>
  <c r="G16" i="6"/>
  <c r="H16" i="6"/>
  <c r="I16" i="6"/>
  <c r="L16" i="6"/>
  <c r="A17" i="6"/>
  <c r="B17" i="6"/>
  <c r="C17" i="6"/>
  <c r="E17" i="6"/>
  <c r="AN17" i="6" s="1"/>
  <c r="F17" i="6"/>
  <c r="G17" i="6"/>
  <c r="H17" i="6"/>
  <c r="I17" i="6"/>
  <c r="L17" i="6"/>
  <c r="A18" i="6"/>
  <c r="B18" i="6"/>
  <c r="C18" i="6"/>
  <c r="E18" i="6"/>
  <c r="AN18" i="6" s="1"/>
  <c r="F18" i="6"/>
  <c r="G18" i="6"/>
  <c r="H18" i="6"/>
  <c r="I18" i="6"/>
  <c r="L18" i="6"/>
  <c r="A19" i="6"/>
  <c r="B19" i="6"/>
  <c r="C19" i="6"/>
  <c r="E19" i="6"/>
  <c r="AN19" i="6" s="1"/>
  <c r="F19" i="6"/>
  <c r="G19" i="6"/>
  <c r="H19" i="6"/>
  <c r="I19" i="6"/>
  <c r="L19" i="6"/>
  <c r="A20" i="6"/>
  <c r="B20" i="6"/>
  <c r="C20" i="6"/>
  <c r="E20" i="6"/>
  <c r="AN20" i="6" s="1"/>
  <c r="F20" i="6"/>
  <c r="G20" i="6"/>
  <c r="H20" i="6"/>
  <c r="I20" i="6"/>
  <c r="L20" i="6"/>
  <c r="A21" i="6"/>
  <c r="B21" i="6"/>
  <c r="C21" i="6"/>
  <c r="E21" i="6"/>
  <c r="AN21" i="6" s="1"/>
  <c r="F21" i="6"/>
  <c r="G21" i="6"/>
  <c r="H21" i="6"/>
  <c r="I21" i="6"/>
  <c r="L21" i="6"/>
  <c r="A22" i="6"/>
  <c r="B22" i="6"/>
  <c r="C22" i="6"/>
  <c r="E22" i="6"/>
  <c r="AN22" i="6" s="1"/>
  <c r="F22" i="6"/>
  <c r="G22" i="6"/>
  <c r="H22" i="6"/>
  <c r="I22" i="6"/>
  <c r="L22" i="6"/>
  <c r="A23" i="6"/>
  <c r="B23" i="6"/>
  <c r="C23" i="6"/>
  <c r="E23" i="6"/>
  <c r="AN23" i="6" s="1"/>
  <c r="F23" i="6"/>
  <c r="G23" i="6"/>
  <c r="H23" i="6"/>
  <c r="I23" i="6"/>
  <c r="L23" i="6"/>
  <c r="A24" i="6"/>
  <c r="B24" i="6"/>
  <c r="C24" i="6"/>
  <c r="E24" i="6"/>
  <c r="AN24" i="6" s="1"/>
  <c r="F24" i="6"/>
  <c r="G24" i="6"/>
  <c r="H24" i="6"/>
  <c r="I24" i="6"/>
  <c r="L24" i="6"/>
  <c r="A25" i="6"/>
  <c r="B25" i="6"/>
  <c r="C25" i="6"/>
  <c r="E25" i="6"/>
  <c r="AN25" i="6" s="1"/>
  <c r="F25" i="6"/>
  <c r="G25" i="6"/>
  <c r="H25" i="6"/>
  <c r="I25" i="6"/>
  <c r="L25" i="6"/>
  <c r="A26" i="6"/>
  <c r="B26" i="6"/>
  <c r="C26" i="6"/>
  <c r="E26" i="6"/>
  <c r="AN26" i="6" s="1"/>
  <c r="F26" i="6"/>
  <c r="G26" i="6"/>
  <c r="H26" i="6"/>
  <c r="I26" i="6"/>
  <c r="L26" i="6"/>
  <c r="A27" i="6"/>
  <c r="B27" i="6"/>
  <c r="C27" i="6"/>
  <c r="E27" i="6"/>
  <c r="AN27" i="6" s="1"/>
  <c r="F27" i="6"/>
  <c r="G27" i="6"/>
  <c r="H27" i="6"/>
  <c r="I27" i="6"/>
  <c r="L27" i="6"/>
  <c r="A28" i="6"/>
  <c r="B28" i="6"/>
  <c r="C28" i="6"/>
  <c r="E28" i="6"/>
  <c r="AN28" i="6" s="1"/>
  <c r="F28" i="6"/>
  <c r="G28" i="6"/>
  <c r="H28" i="6"/>
  <c r="I28" i="6"/>
  <c r="L28" i="6"/>
  <c r="A29" i="6"/>
  <c r="B29" i="6"/>
  <c r="C29" i="6"/>
  <c r="E29" i="6"/>
  <c r="AN29" i="6" s="1"/>
  <c r="F29" i="6"/>
  <c r="G29" i="6"/>
  <c r="H29" i="6"/>
  <c r="I29" i="6"/>
  <c r="L29" i="6"/>
  <c r="A30" i="6"/>
  <c r="B30" i="6"/>
  <c r="C30" i="6"/>
  <c r="E30" i="6"/>
  <c r="AN30" i="6" s="1"/>
  <c r="F30" i="6"/>
  <c r="G30" i="6"/>
  <c r="H30" i="6"/>
  <c r="I30" i="6"/>
  <c r="L30" i="6"/>
  <c r="A31" i="6"/>
  <c r="B31" i="6"/>
  <c r="C31" i="6"/>
  <c r="E31" i="6"/>
  <c r="AN31" i="6" s="1"/>
  <c r="F31" i="6"/>
  <c r="G31" i="6"/>
  <c r="H31" i="6"/>
  <c r="I31" i="6"/>
  <c r="L31" i="6"/>
  <c r="A32" i="6"/>
  <c r="B32" i="6"/>
  <c r="C32" i="6"/>
  <c r="E32" i="6"/>
  <c r="AN32" i="6" s="1"/>
  <c r="F32" i="6"/>
  <c r="G32" i="6"/>
  <c r="H32" i="6"/>
  <c r="I32" i="6"/>
  <c r="L32" i="6"/>
  <c r="A33" i="6"/>
  <c r="B33" i="6"/>
  <c r="C33" i="6"/>
  <c r="E33" i="6"/>
  <c r="AN33" i="6" s="1"/>
  <c r="F33" i="6"/>
  <c r="G33" i="6"/>
  <c r="H33" i="6"/>
  <c r="I33" i="6"/>
  <c r="L33" i="6"/>
  <c r="A34" i="6"/>
  <c r="B34" i="6"/>
  <c r="C34" i="6"/>
  <c r="E34" i="6"/>
  <c r="AN34" i="6" s="1"/>
  <c r="F34" i="6"/>
  <c r="G34" i="6"/>
  <c r="H34" i="6"/>
  <c r="I34" i="6"/>
  <c r="L34" i="6"/>
  <c r="A35" i="6"/>
  <c r="B35" i="6"/>
  <c r="C35" i="6"/>
  <c r="E35" i="6"/>
  <c r="AN35" i="6" s="1"/>
  <c r="F35" i="6"/>
  <c r="G35" i="6"/>
  <c r="H35" i="6"/>
  <c r="I35" i="6"/>
  <c r="L35" i="6"/>
  <c r="A36" i="6"/>
  <c r="B36" i="6"/>
  <c r="C36" i="6"/>
  <c r="E36" i="6"/>
  <c r="AN36" i="6" s="1"/>
  <c r="F36" i="6"/>
  <c r="G36" i="6"/>
  <c r="H36" i="6"/>
  <c r="I36" i="6"/>
  <c r="L36" i="6"/>
  <c r="A37" i="6"/>
  <c r="B37" i="6"/>
  <c r="C37" i="6"/>
  <c r="E37" i="6"/>
  <c r="AN37" i="6" s="1"/>
  <c r="F37" i="6"/>
  <c r="G37" i="6"/>
  <c r="H37" i="6"/>
  <c r="I37" i="6"/>
  <c r="L37" i="6"/>
  <c r="A38" i="6"/>
  <c r="B38" i="6"/>
  <c r="C38" i="6"/>
  <c r="E38" i="6"/>
  <c r="AN38" i="6" s="1"/>
  <c r="F38" i="6"/>
  <c r="G38" i="6"/>
  <c r="H38" i="6"/>
  <c r="I38" i="6"/>
  <c r="L38" i="6"/>
  <c r="A39" i="6"/>
  <c r="B39" i="6"/>
  <c r="C39" i="6"/>
  <c r="E39" i="6"/>
  <c r="AN39" i="6" s="1"/>
  <c r="F39" i="6"/>
  <c r="G39" i="6"/>
  <c r="H39" i="6"/>
  <c r="I39" i="6"/>
  <c r="L39" i="6"/>
  <c r="A40" i="6"/>
  <c r="B40" i="6"/>
  <c r="C40" i="6"/>
  <c r="E40" i="6"/>
  <c r="AN40" i="6" s="1"/>
  <c r="F40" i="6"/>
  <c r="G40" i="6"/>
  <c r="H40" i="6"/>
  <c r="I40" i="6"/>
  <c r="L40" i="6"/>
  <c r="A41" i="6"/>
  <c r="B41" i="6"/>
  <c r="C41" i="6"/>
  <c r="E41" i="6"/>
  <c r="AN41" i="6" s="1"/>
  <c r="F41" i="6"/>
  <c r="G41" i="6"/>
  <c r="H41" i="6"/>
  <c r="I41" i="6"/>
  <c r="L41" i="6"/>
  <c r="A42" i="6"/>
  <c r="B42" i="6"/>
  <c r="C42" i="6"/>
  <c r="E42" i="6"/>
  <c r="AN42" i="6" s="1"/>
  <c r="F42" i="6"/>
  <c r="G42" i="6"/>
  <c r="H42" i="6"/>
  <c r="I42" i="6"/>
  <c r="L42" i="6"/>
  <c r="A43" i="6"/>
  <c r="B43" i="6"/>
  <c r="C43" i="6"/>
  <c r="E43" i="6"/>
  <c r="AN43" i="6" s="1"/>
  <c r="F43" i="6"/>
  <c r="G43" i="6"/>
  <c r="H43" i="6"/>
  <c r="I43" i="6"/>
  <c r="L43" i="6"/>
  <c r="A44" i="6"/>
  <c r="B44" i="6"/>
  <c r="C44" i="6"/>
  <c r="E44" i="6"/>
  <c r="AN44" i="6" s="1"/>
  <c r="F44" i="6"/>
  <c r="G44" i="6"/>
  <c r="H44" i="6"/>
  <c r="I44" i="6"/>
  <c r="L44" i="6"/>
  <c r="A45" i="6"/>
  <c r="B45" i="6"/>
  <c r="C45" i="6"/>
  <c r="E45" i="6"/>
  <c r="AN45" i="6" s="1"/>
  <c r="F45" i="6"/>
  <c r="G45" i="6"/>
  <c r="H45" i="6"/>
  <c r="I45" i="6"/>
  <c r="L45" i="6"/>
  <c r="A46" i="6"/>
  <c r="B46" i="6"/>
  <c r="C46" i="6"/>
  <c r="E46" i="6"/>
  <c r="AN46" i="6" s="1"/>
  <c r="F46" i="6"/>
  <c r="G46" i="6"/>
  <c r="H46" i="6"/>
  <c r="I46" i="6"/>
  <c r="L46" i="6"/>
  <c r="A47" i="6"/>
  <c r="B47" i="6"/>
  <c r="C47" i="6"/>
  <c r="E47" i="6"/>
  <c r="AN47" i="6" s="1"/>
  <c r="F47" i="6"/>
  <c r="G47" i="6"/>
  <c r="H47" i="6"/>
  <c r="I47" i="6"/>
  <c r="L47" i="6"/>
  <c r="A48" i="6"/>
  <c r="B48" i="6"/>
  <c r="C48" i="6"/>
  <c r="E48" i="6"/>
  <c r="AN48" i="6" s="1"/>
  <c r="F48" i="6"/>
  <c r="G48" i="6"/>
  <c r="H48" i="6"/>
  <c r="I48" i="6"/>
  <c r="L48" i="6"/>
  <c r="A49" i="6"/>
  <c r="B49" i="6"/>
  <c r="C49" i="6"/>
  <c r="E49" i="6"/>
  <c r="AN49" i="6" s="1"/>
  <c r="F49" i="6"/>
  <c r="G49" i="6"/>
  <c r="H49" i="6"/>
  <c r="I49" i="6"/>
  <c r="L49" i="6"/>
  <c r="A50" i="6"/>
  <c r="B50" i="6"/>
  <c r="C50" i="6"/>
  <c r="E50" i="6"/>
  <c r="AN50" i="6" s="1"/>
  <c r="F50" i="6"/>
  <c r="G50" i="6"/>
  <c r="H50" i="6"/>
  <c r="I50" i="6"/>
  <c r="L50" i="6"/>
  <c r="A51" i="6"/>
  <c r="B51" i="6"/>
  <c r="C51" i="6"/>
  <c r="E51" i="6"/>
  <c r="AN51" i="6" s="1"/>
  <c r="F51" i="6"/>
  <c r="G51" i="6"/>
  <c r="H51" i="6"/>
  <c r="I51" i="6"/>
  <c r="L51" i="6"/>
  <c r="A52" i="6"/>
  <c r="B52" i="6"/>
  <c r="C52" i="6"/>
  <c r="E52" i="6"/>
  <c r="AN52" i="6" s="1"/>
  <c r="F52" i="6"/>
  <c r="G52" i="6"/>
  <c r="H52" i="6"/>
  <c r="I52" i="6"/>
  <c r="L52" i="6"/>
  <c r="A53" i="6"/>
  <c r="B53" i="6"/>
  <c r="C53" i="6"/>
  <c r="E53" i="6"/>
  <c r="AN53" i="6" s="1"/>
  <c r="F53" i="6"/>
  <c r="G53" i="6"/>
  <c r="H53" i="6"/>
  <c r="I53" i="6"/>
  <c r="L53" i="6"/>
  <c r="A54" i="6"/>
  <c r="B54" i="6"/>
  <c r="C54" i="6"/>
  <c r="E54" i="6"/>
  <c r="AN54" i="6" s="1"/>
  <c r="F54" i="6"/>
  <c r="G54" i="6"/>
  <c r="H54" i="6"/>
  <c r="I54" i="6"/>
  <c r="L54" i="6"/>
  <c r="A55" i="6"/>
  <c r="B55" i="6"/>
  <c r="C55" i="6"/>
  <c r="E55" i="6"/>
  <c r="AN55" i="6" s="1"/>
  <c r="F55" i="6"/>
  <c r="G55" i="6"/>
  <c r="H55" i="6"/>
  <c r="I55" i="6"/>
  <c r="L55" i="6"/>
  <c r="A56" i="6"/>
  <c r="B56" i="6"/>
  <c r="C56" i="6"/>
  <c r="E56" i="6"/>
  <c r="AN56" i="6" s="1"/>
  <c r="F56" i="6"/>
  <c r="G56" i="6"/>
  <c r="H56" i="6"/>
  <c r="I56" i="6"/>
  <c r="L56" i="6"/>
  <c r="A57" i="6"/>
  <c r="B57" i="6"/>
  <c r="C57" i="6"/>
  <c r="E57" i="6"/>
  <c r="AN57" i="6" s="1"/>
  <c r="F57" i="6"/>
  <c r="G57" i="6"/>
  <c r="H57" i="6"/>
  <c r="I57" i="6"/>
  <c r="L57" i="6"/>
  <c r="A58" i="6"/>
  <c r="B58" i="6"/>
  <c r="C58" i="6"/>
  <c r="E58" i="6"/>
  <c r="AN58" i="6" s="1"/>
  <c r="F58" i="6"/>
  <c r="G58" i="6"/>
  <c r="H58" i="6"/>
  <c r="I58" i="6"/>
  <c r="L58" i="6"/>
  <c r="A59" i="6"/>
  <c r="B59" i="6"/>
  <c r="C59" i="6"/>
  <c r="E59" i="6"/>
  <c r="AN59" i="6" s="1"/>
  <c r="F59" i="6"/>
  <c r="G59" i="6"/>
  <c r="H59" i="6"/>
  <c r="I59" i="6"/>
  <c r="L59" i="6"/>
  <c r="A60" i="6"/>
  <c r="B60" i="6"/>
  <c r="C60" i="6"/>
  <c r="E60" i="6"/>
  <c r="AN60" i="6" s="1"/>
  <c r="F60" i="6"/>
  <c r="G60" i="6"/>
  <c r="H60" i="6"/>
  <c r="I60" i="6"/>
  <c r="L60" i="6"/>
  <c r="A61" i="6"/>
  <c r="B61" i="6"/>
  <c r="C61" i="6"/>
  <c r="E61" i="6"/>
  <c r="AN61" i="6" s="1"/>
  <c r="F61" i="6"/>
  <c r="G61" i="6"/>
  <c r="H61" i="6"/>
  <c r="I61" i="6"/>
  <c r="L61" i="6"/>
  <c r="A62" i="6"/>
  <c r="B62" i="6"/>
  <c r="C62" i="6"/>
  <c r="E62" i="6"/>
  <c r="AN62" i="6" s="1"/>
  <c r="F62" i="6"/>
  <c r="G62" i="6"/>
  <c r="H62" i="6"/>
  <c r="I62" i="6"/>
  <c r="L62" i="6"/>
  <c r="A63" i="6"/>
  <c r="B63" i="6"/>
  <c r="C63" i="6"/>
  <c r="E63" i="6"/>
  <c r="AN63" i="6" s="1"/>
  <c r="F63" i="6"/>
  <c r="G63" i="6"/>
  <c r="H63" i="6"/>
  <c r="I63" i="6"/>
  <c r="L63" i="6"/>
  <c r="A64" i="6"/>
  <c r="B64" i="6"/>
  <c r="C64" i="6"/>
  <c r="E64" i="6"/>
  <c r="AN64" i="6" s="1"/>
  <c r="F64" i="6"/>
  <c r="G64" i="6"/>
  <c r="H64" i="6"/>
  <c r="I64" i="6"/>
  <c r="L64" i="6"/>
  <c r="A65" i="6"/>
  <c r="B65" i="6"/>
  <c r="C65" i="6"/>
  <c r="E65" i="6"/>
  <c r="AN65" i="6" s="1"/>
  <c r="F65" i="6"/>
  <c r="G65" i="6"/>
  <c r="H65" i="6"/>
  <c r="I65" i="6"/>
  <c r="L65" i="6"/>
  <c r="A66" i="6"/>
  <c r="B66" i="6"/>
  <c r="C66" i="6"/>
  <c r="E66" i="6"/>
  <c r="AN66" i="6" s="1"/>
  <c r="F66" i="6"/>
  <c r="G66" i="6"/>
  <c r="H66" i="6"/>
  <c r="I66" i="6"/>
  <c r="L66" i="6"/>
  <c r="A67" i="6"/>
  <c r="B67" i="6"/>
  <c r="C67" i="6"/>
  <c r="E67" i="6"/>
  <c r="AN67" i="6" s="1"/>
  <c r="F67" i="6"/>
  <c r="G67" i="6"/>
  <c r="H67" i="6"/>
  <c r="I67" i="6"/>
  <c r="L67" i="6"/>
  <c r="A68" i="6"/>
  <c r="B68" i="6"/>
  <c r="C68" i="6"/>
  <c r="E68" i="6"/>
  <c r="AN68" i="6" s="1"/>
  <c r="F68" i="6"/>
  <c r="G68" i="6"/>
  <c r="H68" i="6"/>
  <c r="I68" i="6"/>
  <c r="L68" i="6"/>
  <c r="A69" i="6"/>
  <c r="B69" i="6"/>
  <c r="C69" i="6"/>
  <c r="E69" i="6"/>
  <c r="AN69" i="6" s="1"/>
  <c r="F69" i="6"/>
  <c r="G69" i="6"/>
  <c r="H69" i="6"/>
  <c r="I69" i="6"/>
  <c r="L69" i="6"/>
  <c r="A70" i="6"/>
  <c r="B70" i="6"/>
  <c r="C70" i="6"/>
  <c r="E70" i="6"/>
  <c r="AN70" i="6" s="1"/>
  <c r="F70" i="6"/>
  <c r="G70" i="6"/>
  <c r="H70" i="6"/>
  <c r="I70" i="6"/>
  <c r="L70" i="6"/>
  <c r="A71" i="6"/>
  <c r="B71" i="6"/>
  <c r="C71" i="6"/>
  <c r="E71" i="6"/>
  <c r="AN71" i="6" s="1"/>
  <c r="F71" i="6"/>
  <c r="G71" i="6"/>
  <c r="H71" i="6"/>
  <c r="I71" i="6"/>
  <c r="L71" i="6"/>
  <c r="A72" i="6"/>
  <c r="B72" i="6"/>
  <c r="C72" i="6"/>
  <c r="E72" i="6"/>
  <c r="AN72" i="6" s="1"/>
  <c r="F72" i="6"/>
  <c r="G72" i="6"/>
  <c r="H72" i="6"/>
  <c r="I72" i="6"/>
  <c r="L72" i="6"/>
  <c r="A73" i="6"/>
  <c r="B73" i="6"/>
  <c r="C73" i="6"/>
  <c r="E73" i="6"/>
  <c r="AN73" i="6" s="1"/>
  <c r="F73" i="6"/>
  <c r="G73" i="6"/>
  <c r="H73" i="6"/>
  <c r="I73" i="6"/>
  <c r="L73" i="6"/>
  <c r="A74" i="6"/>
  <c r="B74" i="6"/>
  <c r="C74" i="6"/>
  <c r="E74" i="6"/>
  <c r="AN74" i="6" s="1"/>
  <c r="F74" i="6"/>
  <c r="G74" i="6"/>
  <c r="H74" i="6"/>
  <c r="I74" i="6"/>
  <c r="L74" i="6"/>
  <c r="A75" i="6"/>
  <c r="B75" i="6"/>
  <c r="C75" i="6"/>
  <c r="E75" i="6"/>
  <c r="AN75" i="6" s="1"/>
  <c r="F75" i="6"/>
  <c r="G75" i="6"/>
  <c r="H75" i="6"/>
  <c r="I75" i="6"/>
  <c r="L75" i="6"/>
  <c r="A76" i="6"/>
  <c r="B76" i="6"/>
  <c r="C76" i="6"/>
  <c r="E76" i="6"/>
  <c r="AN76" i="6" s="1"/>
  <c r="F76" i="6"/>
  <c r="G76" i="6"/>
  <c r="H76" i="6"/>
  <c r="I76" i="6"/>
  <c r="L76" i="6"/>
  <c r="A77" i="6"/>
  <c r="B77" i="6"/>
  <c r="C77" i="6"/>
  <c r="E77" i="6"/>
  <c r="AN77" i="6" s="1"/>
  <c r="F77" i="6"/>
  <c r="G77" i="6"/>
  <c r="H77" i="6"/>
  <c r="I77" i="6"/>
  <c r="L77" i="6"/>
  <c r="A78" i="6"/>
  <c r="B78" i="6"/>
  <c r="C78" i="6"/>
  <c r="E78" i="6"/>
  <c r="AN78" i="6" s="1"/>
  <c r="F78" i="6"/>
  <c r="G78" i="6"/>
  <c r="H78" i="6"/>
  <c r="I78" i="6"/>
  <c r="L78" i="6"/>
  <c r="A79" i="6"/>
  <c r="B79" i="6"/>
  <c r="C79" i="6"/>
  <c r="E79" i="6"/>
  <c r="AN79" i="6" s="1"/>
  <c r="F79" i="6"/>
  <c r="G79" i="6"/>
  <c r="H79" i="6"/>
  <c r="I79" i="6"/>
  <c r="L79" i="6"/>
  <c r="A80" i="6"/>
  <c r="B80" i="6"/>
  <c r="C80" i="6"/>
  <c r="E80" i="6"/>
  <c r="AN80" i="6" s="1"/>
  <c r="F80" i="6"/>
  <c r="G80" i="6"/>
  <c r="H80" i="6"/>
  <c r="I80" i="6"/>
  <c r="L80" i="6"/>
  <c r="A81" i="6"/>
  <c r="B81" i="6"/>
  <c r="C81" i="6"/>
  <c r="E81" i="6"/>
  <c r="AN81" i="6" s="1"/>
  <c r="F81" i="6"/>
  <c r="G81" i="6"/>
  <c r="H81" i="6"/>
  <c r="I81" i="6"/>
  <c r="L81" i="6"/>
  <c r="A82" i="6"/>
  <c r="B82" i="6"/>
  <c r="C82" i="6"/>
  <c r="E82" i="6"/>
  <c r="AN82" i="6" s="1"/>
  <c r="F82" i="6"/>
  <c r="G82" i="6"/>
  <c r="H82" i="6"/>
  <c r="I82" i="6"/>
  <c r="L82" i="6"/>
  <c r="A83" i="6"/>
  <c r="B83" i="6"/>
  <c r="C83" i="6"/>
  <c r="E83" i="6"/>
  <c r="AN83" i="6" s="1"/>
  <c r="F83" i="6"/>
  <c r="G83" i="6"/>
  <c r="H83" i="6"/>
  <c r="I83" i="6"/>
  <c r="L83" i="6"/>
  <c r="A84" i="6"/>
  <c r="B84" i="6"/>
  <c r="C84" i="6"/>
  <c r="E84" i="6"/>
  <c r="AN84" i="6" s="1"/>
  <c r="F84" i="6"/>
  <c r="G84" i="6"/>
  <c r="H84" i="6"/>
  <c r="I84" i="6"/>
  <c r="L84" i="6"/>
  <c r="A85" i="6"/>
  <c r="B85" i="6"/>
  <c r="C85" i="6"/>
  <c r="E85" i="6"/>
  <c r="AN85" i="6" s="1"/>
  <c r="F85" i="6"/>
  <c r="G85" i="6"/>
  <c r="H85" i="6"/>
  <c r="I85" i="6"/>
  <c r="L85" i="6"/>
  <c r="A86" i="6"/>
  <c r="B86" i="6"/>
  <c r="C86" i="6"/>
  <c r="E86" i="6"/>
  <c r="AN86" i="6" s="1"/>
  <c r="F86" i="6"/>
  <c r="G86" i="6"/>
  <c r="H86" i="6"/>
  <c r="I86" i="6"/>
  <c r="L86" i="6"/>
  <c r="A87" i="6"/>
  <c r="B87" i="6"/>
  <c r="C87" i="6"/>
  <c r="E87" i="6"/>
  <c r="AN87" i="6" s="1"/>
  <c r="F87" i="6"/>
  <c r="G87" i="6"/>
  <c r="H87" i="6"/>
  <c r="I87" i="6"/>
  <c r="L87" i="6"/>
  <c r="A88" i="6"/>
  <c r="B88" i="6"/>
  <c r="C88" i="6"/>
  <c r="E88" i="6"/>
  <c r="AN88" i="6" s="1"/>
  <c r="F88" i="6"/>
  <c r="G88" i="6"/>
  <c r="H88" i="6"/>
  <c r="I88" i="6"/>
  <c r="L88" i="6"/>
  <c r="A89" i="6"/>
  <c r="B89" i="6"/>
  <c r="C89" i="6"/>
  <c r="E89" i="6"/>
  <c r="AN89" i="6" s="1"/>
  <c r="F89" i="6"/>
  <c r="G89" i="6"/>
  <c r="H89" i="6"/>
  <c r="I89" i="6"/>
  <c r="L89" i="6"/>
  <c r="A90" i="6"/>
  <c r="B90" i="6"/>
  <c r="C90" i="6"/>
  <c r="E90" i="6"/>
  <c r="AN90" i="6" s="1"/>
  <c r="F90" i="6"/>
  <c r="G90" i="6"/>
  <c r="H90" i="6"/>
  <c r="I90" i="6"/>
  <c r="L90" i="6"/>
  <c r="A91" i="6"/>
  <c r="B91" i="6"/>
  <c r="C91" i="6"/>
  <c r="E91" i="6"/>
  <c r="AN91" i="6" s="1"/>
  <c r="F91" i="6"/>
  <c r="G91" i="6"/>
  <c r="H91" i="6"/>
  <c r="I91" i="6"/>
  <c r="L91" i="6"/>
  <c r="A92" i="6"/>
  <c r="B92" i="6"/>
  <c r="C92" i="6"/>
  <c r="E92" i="6"/>
  <c r="AN92" i="6" s="1"/>
  <c r="F92" i="6"/>
  <c r="G92" i="6"/>
  <c r="H92" i="6"/>
  <c r="I92" i="6"/>
  <c r="L92" i="6"/>
  <c r="A93" i="6"/>
  <c r="B93" i="6"/>
  <c r="C93" i="6"/>
  <c r="E93" i="6"/>
  <c r="AN93" i="6" s="1"/>
  <c r="F93" i="6"/>
  <c r="G93" i="6"/>
  <c r="H93" i="6"/>
  <c r="I93" i="6"/>
  <c r="L93" i="6"/>
  <c r="A94" i="6"/>
  <c r="B94" i="6"/>
  <c r="C94" i="6"/>
  <c r="E94" i="6"/>
  <c r="AN94" i="6" s="1"/>
  <c r="F94" i="6"/>
  <c r="G94" i="6"/>
  <c r="H94" i="6"/>
  <c r="I94" i="6"/>
  <c r="L94" i="6"/>
  <c r="A95" i="6"/>
  <c r="B95" i="6"/>
  <c r="C95" i="6"/>
  <c r="E95" i="6"/>
  <c r="AN95" i="6" s="1"/>
  <c r="F95" i="6"/>
  <c r="G95" i="6"/>
  <c r="H95" i="6"/>
  <c r="I95" i="6"/>
  <c r="L95" i="6"/>
  <c r="A96" i="6"/>
  <c r="B96" i="6"/>
  <c r="C96" i="6"/>
  <c r="E96" i="6"/>
  <c r="AN96" i="6" s="1"/>
  <c r="F96" i="6"/>
  <c r="G96" i="6"/>
  <c r="H96" i="6"/>
  <c r="I96" i="6"/>
  <c r="L96" i="6"/>
  <c r="A97" i="6"/>
  <c r="B97" i="6"/>
  <c r="C97" i="6"/>
  <c r="E97" i="6"/>
  <c r="AN97" i="6" s="1"/>
  <c r="F97" i="6"/>
  <c r="G97" i="6"/>
  <c r="H97" i="6"/>
  <c r="I97" i="6"/>
  <c r="L97" i="6"/>
  <c r="A98" i="6"/>
  <c r="B98" i="6"/>
  <c r="C98" i="6"/>
  <c r="E98" i="6"/>
  <c r="AN98" i="6" s="1"/>
  <c r="F98" i="6"/>
  <c r="G98" i="6"/>
  <c r="H98" i="6"/>
  <c r="I98" i="6"/>
  <c r="L98" i="6"/>
  <c r="A99" i="6"/>
  <c r="B99" i="6"/>
  <c r="C99" i="6"/>
  <c r="E99" i="6"/>
  <c r="AN99" i="6" s="1"/>
  <c r="F99" i="6"/>
  <c r="G99" i="6"/>
  <c r="H99" i="6"/>
  <c r="I99" i="6"/>
  <c r="L99" i="6"/>
  <c r="A100" i="6"/>
  <c r="B100" i="6"/>
  <c r="C100" i="6"/>
  <c r="E100" i="6"/>
  <c r="AN100" i="6" s="1"/>
  <c r="F100" i="6"/>
  <c r="G100" i="6"/>
  <c r="H100" i="6"/>
  <c r="I100" i="6"/>
  <c r="L100" i="6"/>
  <c r="A101" i="6"/>
  <c r="B101" i="6"/>
  <c r="C101" i="6"/>
  <c r="E101" i="6"/>
  <c r="AN101" i="6" s="1"/>
  <c r="F101" i="6"/>
  <c r="G101" i="6"/>
  <c r="H101" i="6"/>
  <c r="I101" i="6"/>
  <c r="L101" i="6"/>
  <c r="A102" i="6"/>
  <c r="B102" i="6"/>
  <c r="C102" i="6"/>
  <c r="E102" i="6"/>
  <c r="AN102" i="6" s="1"/>
  <c r="F102" i="6"/>
  <c r="G102" i="6"/>
  <c r="H102" i="6"/>
  <c r="I102" i="6"/>
  <c r="L102" i="6"/>
  <c r="A103" i="6"/>
  <c r="B103" i="6"/>
  <c r="C103" i="6"/>
  <c r="E103" i="6"/>
  <c r="AN103" i="6" s="1"/>
  <c r="F103" i="6"/>
  <c r="G103" i="6"/>
  <c r="H103" i="6"/>
  <c r="I103" i="6"/>
  <c r="L103" i="6"/>
  <c r="A104" i="6"/>
  <c r="B104" i="6"/>
  <c r="C104" i="6"/>
  <c r="E104" i="6"/>
  <c r="AN104" i="6" s="1"/>
  <c r="F104" i="6"/>
  <c r="G104" i="6"/>
  <c r="H104" i="6"/>
  <c r="I104" i="6"/>
  <c r="L104" i="6"/>
  <c r="A105" i="6"/>
  <c r="B105" i="6"/>
  <c r="C105" i="6"/>
  <c r="E105" i="6"/>
  <c r="AN105" i="6" s="1"/>
  <c r="F105" i="6"/>
  <c r="G105" i="6"/>
  <c r="H105" i="6"/>
  <c r="I105" i="6"/>
  <c r="L105" i="6"/>
  <c r="A106" i="6"/>
  <c r="B106" i="6"/>
  <c r="C106" i="6"/>
  <c r="E106" i="6"/>
  <c r="AN106" i="6" s="1"/>
  <c r="F106" i="6"/>
  <c r="G106" i="6"/>
  <c r="H106" i="6"/>
  <c r="I106" i="6"/>
  <c r="L106" i="6"/>
  <c r="A107" i="6"/>
  <c r="B107" i="6"/>
  <c r="C107" i="6"/>
  <c r="E107" i="6"/>
  <c r="AN107" i="6" s="1"/>
  <c r="F107" i="6"/>
  <c r="G107" i="6"/>
  <c r="H107" i="6"/>
  <c r="I107" i="6"/>
  <c r="L107" i="6"/>
  <c r="A108" i="6"/>
  <c r="B108" i="6"/>
  <c r="C108" i="6"/>
  <c r="E108" i="6"/>
  <c r="AN108" i="6" s="1"/>
  <c r="F108" i="6"/>
  <c r="G108" i="6"/>
  <c r="H108" i="6"/>
  <c r="I108" i="6"/>
  <c r="L108" i="6"/>
  <c r="A109" i="6"/>
  <c r="B109" i="6"/>
  <c r="C109" i="6"/>
  <c r="E109" i="6"/>
  <c r="AN109" i="6" s="1"/>
  <c r="F109" i="6"/>
  <c r="G109" i="6"/>
  <c r="H109" i="6"/>
  <c r="I109" i="6"/>
  <c r="L109" i="6"/>
  <c r="A110" i="6"/>
  <c r="B110" i="6"/>
  <c r="C110" i="6"/>
  <c r="E110" i="6"/>
  <c r="AN110" i="6" s="1"/>
  <c r="F110" i="6"/>
  <c r="G110" i="6"/>
  <c r="H110" i="6"/>
  <c r="I110" i="6"/>
  <c r="L110" i="6"/>
  <c r="A111" i="6"/>
  <c r="B111" i="6"/>
  <c r="C111" i="6"/>
  <c r="E111" i="6"/>
  <c r="AN111" i="6" s="1"/>
  <c r="F111" i="6"/>
  <c r="G111" i="6"/>
  <c r="H111" i="6"/>
  <c r="I111" i="6"/>
  <c r="L111" i="6"/>
  <c r="A112" i="6"/>
  <c r="B112" i="6"/>
  <c r="C112" i="6"/>
  <c r="E112" i="6"/>
  <c r="AN112" i="6" s="1"/>
  <c r="F112" i="6"/>
  <c r="G112" i="6"/>
  <c r="H112" i="6"/>
  <c r="I112" i="6"/>
  <c r="L112" i="6"/>
  <c r="A113" i="6"/>
  <c r="B113" i="6"/>
  <c r="C113" i="6"/>
  <c r="E113" i="6"/>
  <c r="AN113" i="6" s="1"/>
  <c r="F113" i="6"/>
  <c r="G113" i="6"/>
  <c r="H113" i="6"/>
  <c r="I113" i="6"/>
  <c r="L113" i="6"/>
  <c r="A114" i="6"/>
  <c r="B114" i="6"/>
  <c r="C114" i="6"/>
  <c r="E114" i="6"/>
  <c r="AN114" i="6" s="1"/>
  <c r="F114" i="6"/>
  <c r="G114" i="6"/>
  <c r="H114" i="6"/>
  <c r="I114" i="6"/>
  <c r="L114" i="6"/>
  <c r="A115" i="6"/>
  <c r="B115" i="6"/>
  <c r="C115" i="6"/>
  <c r="E115" i="6"/>
  <c r="AN115" i="6" s="1"/>
  <c r="F115" i="6"/>
  <c r="G115" i="6"/>
  <c r="H115" i="6"/>
  <c r="I115" i="6"/>
  <c r="L115" i="6"/>
  <c r="A116" i="6"/>
  <c r="B116" i="6"/>
  <c r="C116" i="6"/>
  <c r="E116" i="6"/>
  <c r="AN116" i="6" s="1"/>
  <c r="F116" i="6"/>
  <c r="G116" i="6"/>
  <c r="H116" i="6"/>
  <c r="I116" i="6"/>
  <c r="L116" i="6"/>
  <c r="A117" i="6"/>
  <c r="B117" i="6"/>
  <c r="C117" i="6"/>
  <c r="E117" i="6"/>
  <c r="AN117" i="6" s="1"/>
  <c r="F117" i="6"/>
  <c r="G117" i="6"/>
  <c r="H117" i="6"/>
  <c r="I117" i="6"/>
  <c r="L117" i="6"/>
  <c r="A118" i="6"/>
  <c r="B118" i="6"/>
  <c r="C118" i="6"/>
  <c r="E118" i="6"/>
  <c r="AN118" i="6" s="1"/>
  <c r="F118" i="6"/>
  <c r="G118" i="6"/>
  <c r="H118" i="6"/>
  <c r="I118" i="6"/>
  <c r="L118" i="6"/>
  <c r="A119" i="6"/>
  <c r="B119" i="6"/>
  <c r="C119" i="6"/>
  <c r="E119" i="6"/>
  <c r="AN119" i="6" s="1"/>
  <c r="F119" i="6"/>
  <c r="G119" i="6"/>
  <c r="H119" i="6"/>
  <c r="I119" i="6"/>
  <c r="L119" i="6"/>
  <c r="A120" i="6"/>
  <c r="B120" i="6"/>
  <c r="C120" i="6"/>
  <c r="E120" i="6"/>
  <c r="AN120" i="6" s="1"/>
  <c r="F120" i="6"/>
  <c r="G120" i="6"/>
  <c r="H120" i="6"/>
  <c r="I120" i="6"/>
  <c r="L120" i="6"/>
  <c r="A121" i="6"/>
  <c r="B121" i="6"/>
  <c r="C121" i="6"/>
  <c r="E121" i="6"/>
  <c r="AN121" i="6" s="1"/>
  <c r="F121" i="6"/>
  <c r="G121" i="6"/>
  <c r="H121" i="6"/>
  <c r="I121" i="6"/>
  <c r="L121" i="6"/>
  <c r="A122" i="6"/>
  <c r="B122" i="6"/>
  <c r="C122" i="6"/>
  <c r="E122" i="6"/>
  <c r="AN122" i="6" s="1"/>
  <c r="F122" i="6"/>
  <c r="G122" i="6"/>
  <c r="H122" i="6"/>
  <c r="I122" i="6"/>
  <c r="L122" i="6"/>
  <c r="A123" i="6"/>
  <c r="B123" i="6"/>
  <c r="C123" i="6"/>
  <c r="E123" i="6"/>
  <c r="AN123" i="6" s="1"/>
  <c r="F123" i="6"/>
  <c r="G123" i="6"/>
  <c r="H123" i="6"/>
  <c r="I123" i="6"/>
  <c r="L123" i="6"/>
  <c r="A124" i="6"/>
  <c r="B124" i="6"/>
  <c r="C124" i="6"/>
  <c r="E124" i="6"/>
  <c r="AN124" i="6" s="1"/>
  <c r="F124" i="6"/>
  <c r="G124" i="6"/>
  <c r="H124" i="6"/>
  <c r="I124" i="6"/>
  <c r="L124" i="6"/>
  <c r="A125" i="6"/>
  <c r="B125" i="6"/>
  <c r="C125" i="6"/>
  <c r="E125" i="6"/>
  <c r="AN125" i="6" s="1"/>
  <c r="F125" i="6"/>
  <c r="G125" i="6"/>
  <c r="H125" i="6"/>
  <c r="I125" i="6"/>
  <c r="L125" i="6"/>
  <c r="A126" i="6"/>
  <c r="B126" i="6"/>
  <c r="C126" i="6"/>
  <c r="E126" i="6"/>
  <c r="AN126" i="6" s="1"/>
  <c r="F126" i="6"/>
  <c r="G126" i="6"/>
  <c r="H126" i="6"/>
  <c r="I126" i="6"/>
  <c r="L126" i="6"/>
  <c r="A127" i="6"/>
  <c r="B127" i="6"/>
  <c r="C127" i="6"/>
  <c r="E127" i="6"/>
  <c r="AN127" i="6" s="1"/>
  <c r="F127" i="6"/>
  <c r="G127" i="6"/>
  <c r="H127" i="6"/>
  <c r="I127" i="6"/>
  <c r="L127" i="6"/>
  <c r="A128" i="6"/>
  <c r="B128" i="6"/>
  <c r="C128" i="6"/>
  <c r="E128" i="6"/>
  <c r="AN128" i="6" s="1"/>
  <c r="F128" i="6"/>
  <c r="G128" i="6"/>
  <c r="H128" i="6"/>
  <c r="I128" i="6"/>
  <c r="L128" i="6"/>
  <c r="A129" i="6"/>
  <c r="B129" i="6"/>
  <c r="C129" i="6"/>
  <c r="E129" i="6"/>
  <c r="AN129" i="6" s="1"/>
  <c r="F129" i="6"/>
  <c r="G129" i="6"/>
  <c r="H129" i="6"/>
  <c r="I129" i="6"/>
  <c r="L129" i="6"/>
  <c r="A130" i="6"/>
  <c r="B130" i="6"/>
  <c r="C130" i="6"/>
  <c r="E130" i="6"/>
  <c r="AN130" i="6" s="1"/>
  <c r="F130" i="6"/>
  <c r="G130" i="6"/>
  <c r="H130" i="6"/>
  <c r="I130" i="6"/>
  <c r="L130" i="6"/>
  <c r="A131" i="6"/>
  <c r="B131" i="6"/>
  <c r="C131" i="6"/>
  <c r="E131" i="6"/>
  <c r="AN131" i="6" s="1"/>
  <c r="F131" i="6"/>
  <c r="G131" i="6"/>
  <c r="H131" i="6"/>
  <c r="I131" i="6"/>
  <c r="L131" i="6"/>
  <c r="A132" i="6"/>
  <c r="B132" i="6"/>
  <c r="C132" i="6"/>
  <c r="E132" i="6"/>
  <c r="AN132" i="6" s="1"/>
  <c r="F132" i="6"/>
  <c r="G132" i="6"/>
  <c r="H132" i="6"/>
  <c r="I132" i="6"/>
  <c r="L132" i="6"/>
  <c r="A133" i="6"/>
  <c r="B133" i="6"/>
  <c r="C133" i="6"/>
  <c r="E133" i="6"/>
  <c r="AN133" i="6" s="1"/>
  <c r="F133" i="6"/>
  <c r="G133" i="6"/>
  <c r="H133" i="6"/>
  <c r="I133" i="6"/>
  <c r="L133" i="6"/>
  <c r="A134" i="6"/>
  <c r="B134" i="6"/>
  <c r="C134" i="6"/>
  <c r="E134" i="6"/>
  <c r="AN134" i="6" s="1"/>
  <c r="F134" i="6"/>
  <c r="G134" i="6"/>
  <c r="H134" i="6"/>
  <c r="I134" i="6"/>
  <c r="L134" i="6"/>
  <c r="A135" i="6"/>
  <c r="B135" i="6"/>
  <c r="C135" i="6"/>
  <c r="E135" i="6"/>
  <c r="AN135" i="6" s="1"/>
  <c r="F135" i="6"/>
  <c r="G135" i="6"/>
  <c r="H135" i="6"/>
  <c r="I135" i="6"/>
  <c r="L135" i="6"/>
  <c r="A136" i="6"/>
  <c r="B136" i="6"/>
  <c r="C136" i="6"/>
  <c r="E136" i="6"/>
  <c r="AN136" i="6" s="1"/>
  <c r="F136" i="6"/>
  <c r="G136" i="6"/>
  <c r="H136" i="6"/>
  <c r="I136" i="6"/>
  <c r="L136" i="6"/>
  <c r="A137" i="6"/>
  <c r="B137" i="6"/>
  <c r="C137" i="6"/>
  <c r="E137" i="6"/>
  <c r="AN137" i="6" s="1"/>
  <c r="F137" i="6"/>
  <c r="G137" i="6"/>
  <c r="H137" i="6"/>
  <c r="I137" i="6"/>
  <c r="L137" i="6"/>
  <c r="A138" i="6"/>
  <c r="B138" i="6"/>
  <c r="C138" i="6"/>
  <c r="E138" i="6"/>
  <c r="AN138" i="6" s="1"/>
  <c r="F138" i="6"/>
  <c r="G138" i="6"/>
  <c r="H138" i="6"/>
  <c r="I138" i="6"/>
  <c r="L138" i="6"/>
  <c r="A139" i="6"/>
  <c r="B139" i="6"/>
  <c r="C139" i="6"/>
  <c r="E139" i="6"/>
  <c r="AN139" i="6" s="1"/>
  <c r="F139" i="6"/>
  <c r="G139" i="6"/>
  <c r="H139" i="6"/>
  <c r="I139" i="6"/>
  <c r="L139" i="6"/>
  <c r="A140" i="6"/>
  <c r="B140" i="6"/>
  <c r="C140" i="6"/>
  <c r="E140" i="6"/>
  <c r="AN140" i="6" s="1"/>
  <c r="F140" i="6"/>
  <c r="G140" i="6"/>
  <c r="H140" i="6"/>
  <c r="I140" i="6"/>
  <c r="L140" i="6"/>
  <c r="A141" i="6"/>
  <c r="B141" i="6"/>
  <c r="C141" i="6"/>
  <c r="E141" i="6"/>
  <c r="AN141" i="6" s="1"/>
  <c r="F141" i="6"/>
  <c r="G141" i="6"/>
  <c r="H141" i="6"/>
  <c r="I141" i="6"/>
  <c r="L141" i="6"/>
  <c r="A142" i="6"/>
  <c r="B142" i="6"/>
  <c r="C142" i="6"/>
  <c r="E142" i="6"/>
  <c r="AN142" i="6" s="1"/>
  <c r="F142" i="6"/>
  <c r="G142" i="6"/>
  <c r="H142" i="6"/>
  <c r="I142" i="6"/>
  <c r="L142" i="6"/>
  <c r="A143" i="6"/>
  <c r="B143" i="6"/>
  <c r="C143" i="6"/>
  <c r="E143" i="6"/>
  <c r="AN143" i="6" s="1"/>
  <c r="F143" i="6"/>
  <c r="G143" i="6"/>
  <c r="H143" i="6"/>
  <c r="I143" i="6"/>
  <c r="L143" i="6"/>
  <c r="A144" i="6"/>
  <c r="B144" i="6"/>
  <c r="C144" i="6"/>
  <c r="E144" i="6"/>
  <c r="AN144" i="6" s="1"/>
  <c r="F144" i="6"/>
  <c r="G144" i="6"/>
  <c r="H144" i="6"/>
  <c r="I144" i="6"/>
  <c r="L144" i="6"/>
  <c r="A145" i="6"/>
  <c r="B145" i="6"/>
  <c r="C145" i="6"/>
  <c r="E145" i="6"/>
  <c r="AN145" i="6" s="1"/>
  <c r="F145" i="6"/>
  <c r="G145" i="6"/>
  <c r="H145" i="6"/>
  <c r="I145" i="6"/>
  <c r="L145" i="6"/>
  <c r="A146" i="6"/>
  <c r="B146" i="6"/>
  <c r="C146" i="6"/>
  <c r="E146" i="6"/>
  <c r="AN146" i="6" s="1"/>
  <c r="F146" i="6"/>
  <c r="G146" i="6"/>
  <c r="H146" i="6"/>
  <c r="I146" i="6"/>
  <c r="L146" i="6"/>
  <c r="A147" i="6"/>
  <c r="B147" i="6"/>
  <c r="C147" i="6"/>
  <c r="E147" i="6"/>
  <c r="AN147" i="6" s="1"/>
  <c r="F147" i="6"/>
  <c r="G147" i="6"/>
  <c r="H147" i="6"/>
  <c r="I147" i="6"/>
  <c r="L147" i="6"/>
  <c r="A148" i="6"/>
  <c r="B148" i="6"/>
  <c r="C148" i="6"/>
  <c r="E148" i="6"/>
  <c r="AN148" i="6" s="1"/>
  <c r="F148" i="6"/>
  <c r="G148" i="6"/>
  <c r="H148" i="6"/>
  <c r="I148" i="6"/>
  <c r="L148" i="6"/>
  <c r="A149" i="6"/>
  <c r="B149" i="6"/>
  <c r="C149" i="6"/>
  <c r="E149" i="6"/>
  <c r="AN149" i="6" s="1"/>
  <c r="F149" i="6"/>
  <c r="G149" i="6"/>
  <c r="H149" i="6"/>
  <c r="I149" i="6"/>
  <c r="L149" i="6"/>
  <c r="A150" i="6"/>
  <c r="B150" i="6"/>
  <c r="C150" i="6"/>
  <c r="E150" i="6"/>
  <c r="AN150" i="6" s="1"/>
  <c r="F150" i="6"/>
  <c r="G150" i="6"/>
  <c r="H150" i="6"/>
  <c r="I150" i="6"/>
  <c r="L150" i="6"/>
  <c r="A151" i="6"/>
  <c r="B151" i="6"/>
  <c r="C151" i="6"/>
  <c r="E151" i="6"/>
  <c r="AN151" i="6" s="1"/>
  <c r="F151" i="6"/>
  <c r="G151" i="6"/>
  <c r="H151" i="6"/>
  <c r="I151" i="6"/>
  <c r="L151" i="6"/>
  <c r="A152" i="6"/>
  <c r="B152" i="6"/>
  <c r="C152" i="6"/>
  <c r="E152" i="6"/>
  <c r="AN152" i="6" s="1"/>
  <c r="F152" i="6"/>
  <c r="G152" i="6"/>
  <c r="H152" i="6"/>
  <c r="I152" i="6"/>
  <c r="L152" i="6"/>
  <c r="A153" i="6"/>
  <c r="B153" i="6"/>
  <c r="C153" i="6"/>
  <c r="E153" i="6"/>
  <c r="AN153" i="6" s="1"/>
  <c r="F153" i="6"/>
  <c r="G153" i="6"/>
  <c r="H153" i="6"/>
  <c r="I153" i="6"/>
  <c r="L153" i="6"/>
  <c r="A154" i="6"/>
  <c r="B154" i="6"/>
  <c r="C154" i="6"/>
  <c r="E154" i="6"/>
  <c r="AN154" i="6" s="1"/>
  <c r="F154" i="6"/>
  <c r="G154" i="6"/>
  <c r="H154" i="6"/>
  <c r="I154" i="6"/>
  <c r="L154" i="6"/>
  <c r="A155" i="6"/>
  <c r="B155" i="6"/>
  <c r="C155" i="6"/>
  <c r="E155" i="6"/>
  <c r="AN155" i="6" s="1"/>
  <c r="F155" i="6"/>
  <c r="G155" i="6"/>
  <c r="H155" i="6"/>
  <c r="I155" i="6"/>
  <c r="L155" i="6"/>
  <c r="A156" i="6"/>
  <c r="B156" i="6"/>
  <c r="C156" i="6"/>
  <c r="E156" i="6"/>
  <c r="AN156" i="6" s="1"/>
  <c r="F156" i="6"/>
  <c r="G156" i="6"/>
  <c r="H156" i="6"/>
  <c r="I156" i="6"/>
  <c r="L156" i="6"/>
  <c r="A157" i="6"/>
  <c r="B157" i="6"/>
  <c r="C157" i="6"/>
  <c r="E157" i="6"/>
  <c r="AN157" i="6" s="1"/>
  <c r="F157" i="6"/>
  <c r="G157" i="6"/>
  <c r="H157" i="6"/>
  <c r="I157" i="6"/>
  <c r="L157" i="6"/>
  <c r="A158" i="6"/>
  <c r="B158" i="6"/>
  <c r="C158" i="6"/>
  <c r="E158" i="6"/>
  <c r="AN158" i="6" s="1"/>
  <c r="F158" i="6"/>
  <c r="G158" i="6"/>
  <c r="H158" i="6"/>
  <c r="I158" i="6"/>
  <c r="L158" i="6"/>
  <c r="A159" i="6"/>
  <c r="B159" i="6"/>
  <c r="C159" i="6"/>
  <c r="E159" i="6"/>
  <c r="AN159" i="6" s="1"/>
  <c r="F159" i="6"/>
  <c r="G159" i="6"/>
  <c r="H159" i="6"/>
  <c r="I159" i="6"/>
  <c r="L159" i="6"/>
  <c r="A160" i="6"/>
  <c r="B160" i="6"/>
  <c r="C160" i="6"/>
  <c r="E160" i="6"/>
  <c r="AN160" i="6" s="1"/>
  <c r="F160" i="6"/>
  <c r="G160" i="6"/>
  <c r="H160" i="6"/>
  <c r="I160" i="6"/>
  <c r="L160" i="6"/>
  <c r="A161" i="6"/>
  <c r="B161" i="6"/>
  <c r="C161" i="6"/>
  <c r="E161" i="6"/>
  <c r="AN161" i="6" s="1"/>
  <c r="F161" i="6"/>
  <c r="G161" i="6"/>
  <c r="H161" i="6"/>
  <c r="I161" i="6"/>
  <c r="L161" i="6"/>
  <c r="A162" i="6"/>
  <c r="B162" i="6"/>
  <c r="C162" i="6"/>
  <c r="E162" i="6"/>
  <c r="AN162" i="6" s="1"/>
  <c r="F162" i="6"/>
  <c r="G162" i="6"/>
  <c r="H162" i="6"/>
  <c r="I162" i="6"/>
  <c r="L162" i="6"/>
  <c r="A163" i="6"/>
  <c r="B163" i="6"/>
  <c r="C163" i="6"/>
  <c r="E163" i="6"/>
  <c r="AN163" i="6" s="1"/>
  <c r="F163" i="6"/>
  <c r="G163" i="6"/>
  <c r="H163" i="6"/>
  <c r="I163" i="6"/>
  <c r="L163" i="6"/>
  <c r="A164" i="6"/>
  <c r="B164" i="6"/>
  <c r="C164" i="6"/>
  <c r="E164" i="6"/>
  <c r="AN164" i="6" s="1"/>
  <c r="F164" i="6"/>
  <c r="G164" i="6"/>
  <c r="H164" i="6"/>
  <c r="I164" i="6"/>
  <c r="L164" i="6"/>
  <c r="A165" i="6"/>
  <c r="B165" i="6"/>
  <c r="C165" i="6"/>
  <c r="E165" i="6"/>
  <c r="AN165" i="6" s="1"/>
  <c r="F165" i="6"/>
  <c r="G165" i="6"/>
  <c r="H165" i="6"/>
  <c r="I165" i="6"/>
  <c r="L165" i="6"/>
  <c r="A166" i="6"/>
  <c r="B166" i="6"/>
  <c r="C166" i="6"/>
  <c r="E166" i="6"/>
  <c r="AN166" i="6" s="1"/>
  <c r="F166" i="6"/>
  <c r="G166" i="6"/>
  <c r="H166" i="6"/>
  <c r="I166" i="6"/>
  <c r="L166" i="6"/>
  <c r="A167" i="6"/>
  <c r="B167" i="6"/>
  <c r="C167" i="6"/>
  <c r="E167" i="6"/>
  <c r="AN167" i="6" s="1"/>
  <c r="F167" i="6"/>
  <c r="G167" i="6"/>
  <c r="H167" i="6"/>
  <c r="I167" i="6"/>
  <c r="L167" i="6"/>
  <c r="A168" i="6"/>
  <c r="B168" i="6"/>
  <c r="C168" i="6"/>
  <c r="E168" i="6"/>
  <c r="AN168" i="6" s="1"/>
  <c r="F168" i="6"/>
  <c r="G168" i="6"/>
  <c r="H168" i="6"/>
  <c r="I168" i="6"/>
  <c r="L168" i="6"/>
  <c r="A169" i="6"/>
  <c r="B169" i="6"/>
  <c r="C169" i="6"/>
  <c r="E169" i="6"/>
  <c r="AN169" i="6" s="1"/>
  <c r="F169" i="6"/>
  <c r="G169" i="6"/>
  <c r="H169" i="6"/>
  <c r="I169" i="6"/>
  <c r="L169" i="6"/>
  <c r="A170" i="6"/>
  <c r="B170" i="6"/>
  <c r="C170" i="6"/>
  <c r="E170" i="6"/>
  <c r="AN170" i="6" s="1"/>
  <c r="F170" i="6"/>
  <c r="G170" i="6"/>
  <c r="H170" i="6"/>
  <c r="I170" i="6"/>
  <c r="L170" i="6"/>
  <c r="A171" i="6"/>
  <c r="B171" i="6"/>
  <c r="C171" i="6"/>
  <c r="E171" i="6"/>
  <c r="AN171" i="6" s="1"/>
  <c r="F171" i="6"/>
  <c r="G171" i="6"/>
  <c r="H171" i="6"/>
  <c r="I171" i="6"/>
  <c r="L171" i="6"/>
  <c r="A172" i="6"/>
  <c r="B172" i="6"/>
  <c r="C172" i="6"/>
  <c r="E172" i="6"/>
  <c r="AN172" i="6" s="1"/>
  <c r="F172" i="6"/>
  <c r="G172" i="6"/>
  <c r="H172" i="6"/>
  <c r="I172" i="6"/>
  <c r="L172" i="6"/>
  <c r="A173" i="6"/>
  <c r="B173" i="6"/>
  <c r="C173" i="6"/>
  <c r="E173" i="6"/>
  <c r="AN173" i="6" s="1"/>
  <c r="F173" i="6"/>
  <c r="G173" i="6"/>
  <c r="H173" i="6"/>
  <c r="I173" i="6"/>
  <c r="L173" i="6"/>
  <c r="A174" i="6"/>
  <c r="B174" i="6"/>
  <c r="C174" i="6"/>
  <c r="E174" i="6"/>
  <c r="AN174" i="6" s="1"/>
  <c r="F174" i="6"/>
  <c r="G174" i="6"/>
  <c r="H174" i="6"/>
  <c r="I174" i="6"/>
  <c r="L174" i="6"/>
  <c r="A175" i="6"/>
  <c r="B175" i="6"/>
  <c r="C175" i="6"/>
  <c r="E175" i="6"/>
  <c r="AN175" i="6" s="1"/>
  <c r="F175" i="6"/>
  <c r="G175" i="6"/>
  <c r="H175" i="6"/>
  <c r="I175" i="6"/>
  <c r="L175" i="6"/>
  <c r="A176" i="6"/>
  <c r="B176" i="6"/>
  <c r="C176" i="6"/>
  <c r="E176" i="6"/>
  <c r="AN176" i="6" s="1"/>
  <c r="F176" i="6"/>
  <c r="G176" i="6"/>
  <c r="H176" i="6"/>
  <c r="I176" i="6"/>
  <c r="L176" i="6"/>
  <c r="A177" i="6"/>
  <c r="B177" i="6"/>
  <c r="C177" i="6"/>
  <c r="E177" i="6"/>
  <c r="AN177" i="6" s="1"/>
  <c r="F177" i="6"/>
  <c r="G177" i="6"/>
  <c r="H177" i="6"/>
  <c r="I177" i="6"/>
  <c r="L177" i="6"/>
  <c r="A178" i="6"/>
  <c r="B178" i="6"/>
  <c r="C178" i="6"/>
  <c r="E178" i="6"/>
  <c r="AN178" i="6" s="1"/>
  <c r="F178" i="6"/>
  <c r="G178" i="6"/>
  <c r="H178" i="6"/>
  <c r="I178" i="6"/>
  <c r="L178" i="6"/>
  <c r="A179" i="6"/>
  <c r="B179" i="6"/>
  <c r="C179" i="6"/>
  <c r="E179" i="6"/>
  <c r="AN179" i="6" s="1"/>
  <c r="F179" i="6"/>
  <c r="G179" i="6"/>
  <c r="H179" i="6"/>
  <c r="I179" i="6"/>
  <c r="L179" i="6"/>
  <c r="A180" i="6"/>
  <c r="B180" i="6"/>
  <c r="C180" i="6"/>
  <c r="E180" i="6"/>
  <c r="AN180" i="6" s="1"/>
  <c r="F180" i="6"/>
  <c r="G180" i="6"/>
  <c r="H180" i="6"/>
  <c r="I180" i="6"/>
  <c r="L180" i="6"/>
  <c r="A181" i="6"/>
  <c r="B181" i="6"/>
  <c r="C181" i="6"/>
  <c r="E181" i="6"/>
  <c r="AN181" i="6" s="1"/>
  <c r="F181" i="6"/>
  <c r="G181" i="6"/>
  <c r="H181" i="6"/>
  <c r="I181" i="6"/>
  <c r="L181" i="6"/>
  <c r="A182" i="6"/>
  <c r="B182" i="6"/>
  <c r="C182" i="6"/>
  <c r="E182" i="6"/>
  <c r="AN182" i="6" s="1"/>
  <c r="F182" i="6"/>
  <c r="G182" i="6"/>
  <c r="H182" i="6"/>
  <c r="I182" i="6"/>
  <c r="L182" i="6"/>
  <c r="A183" i="6"/>
  <c r="B183" i="6"/>
  <c r="C183" i="6"/>
  <c r="E183" i="6"/>
  <c r="AN183" i="6" s="1"/>
  <c r="F183" i="6"/>
  <c r="G183" i="6"/>
  <c r="H183" i="6"/>
  <c r="I183" i="6"/>
  <c r="L183" i="6"/>
  <c r="A184" i="6"/>
  <c r="B184" i="6"/>
  <c r="C184" i="6"/>
  <c r="E184" i="6"/>
  <c r="AN184" i="6" s="1"/>
  <c r="F184" i="6"/>
  <c r="G184" i="6"/>
  <c r="H184" i="6"/>
  <c r="I184" i="6"/>
  <c r="L184" i="6"/>
  <c r="A185" i="6"/>
  <c r="B185" i="6"/>
  <c r="C185" i="6"/>
  <c r="E185" i="6"/>
  <c r="AN185" i="6" s="1"/>
  <c r="F185" i="6"/>
  <c r="G185" i="6"/>
  <c r="H185" i="6"/>
  <c r="I185" i="6"/>
  <c r="L185" i="6"/>
  <c r="A186" i="6"/>
  <c r="B186" i="6"/>
  <c r="C186" i="6"/>
  <c r="E186" i="6"/>
  <c r="AN186" i="6" s="1"/>
  <c r="F186" i="6"/>
  <c r="G186" i="6"/>
  <c r="H186" i="6"/>
  <c r="I186" i="6"/>
  <c r="L186" i="6"/>
  <c r="A187" i="6"/>
  <c r="B187" i="6"/>
  <c r="C187" i="6"/>
  <c r="E187" i="6"/>
  <c r="AN187" i="6" s="1"/>
  <c r="F187" i="6"/>
  <c r="G187" i="6"/>
  <c r="H187" i="6"/>
  <c r="I187" i="6"/>
  <c r="L187" i="6"/>
  <c r="A188" i="6"/>
  <c r="B188" i="6"/>
  <c r="C188" i="6"/>
  <c r="E188" i="6"/>
  <c r="AN188" i="6" s="1"/>
  <c r="F188" i="6"/>
  <c r="G188" i="6"/>
  <c r="H188" i="6"/>
  <c r="I188" i="6"/>
  <c r="L188" i="6"/>
  <c r="A189" i="6"/>
  <c r="B189" i="6"/>
  <c r="C189" i="6"/>
  <c r="E189" i="6"/>
  <c r="AN189" i="6" s="1"/>
  <c r="F189" i="6"/>
  <c r="G189" i="6"/>
  <c r="H189" i="6"/>
  <c r="I189" i="6"/>
  <c r="L189" i="6"/>
  <c r="A190" i="6"/>
  <c r="B190" i="6"/>
  <c r="C190" i="6"/>
  <c r="E190" i="6"/>
  <c r="AN190" i="6" s="1"/>
  <c r="F190" i="6"/>
  <c r="G190" i="6"/>
  <c r="H190" i="6"/>
  <c r="I190" i="6"/>
  <c r="L190" i="6"/>
  <c r="A191" i="6"/>
  <c r="B191" i="6"/>
  <c r="C191" i="6"/>
  <c r="E191" i="6"/>
  <c r="AN191" i="6" s="1"/>
  <c r="F191" i="6"/>
  <c r="G191" i="6"/>
  <c r="H191" i="6"/>
  <c r="I191" i="6"/>
  <c r="L191" i="6"/>
  <c r="A192" i="6"/>
  <c r="B192" i="6"/>
  <c r="C192" i="6"/>
  <c r="E192" i="6"/>
  <c r="AN192" i="6" s="1"/>
  <c r="F192" i="6"/>
  <c r="G192" i="6"/>
  <c r="H192" i="6"/>
  <c r="I192" i="6"/>
  <c r="L192" i="6"/>
  <c r="A193" i="6"/>
  <c r="B193" i="6"/>
  <c r="C193" i="6"/>
  <c r="E193" i="6"/>
  <c r="AN193" i="6" s="1"/>
  <c r="F193" i="6"/>
  <c r="G193" i="6"/>
  <c r="H193" i="6"/>
  <c r="I193" i="6"/>
  <c r="L193" i="6"/>
  <c r="A194" i="6"/>
  <c r="B194" i="6"/>
  <c r="C194" i="6"/>
  <c r="E194" i="6"/>
  <c r="AN194" i="6" s="1"/>
  <c r="F194" i="6"/>
  <c r="G194" i="6"/>
  <c r="H194" i="6"/>
  <c r="I194" i="6"/>
  <c r="L194" i="6"/>
  <c r="A195" i="6"/>
  <c r="B195" i="6"/>
  <c r="C195" i="6"/>
  <c r="E195" i="6"/>
  <c r="AN195" i="6" s="1"/>
  <c r="F195" i="6"/>
  <c r="G195" i="6"/>
  <c r="H195" i="6"/>
  <c r="I195" i="6"/>
  <c r="L195" i="6"/>
  <c r="A196" i="6"/>
  <c r="B196" i="6"/>
  <c r="C196" i="6"/>
  <c r="E196" i="6"/>
  <c r="AN196" i="6" s="1"/>
  <c r="F196" i="6"/>
  <c r="G196" i="6"/>
  <c r="H196" i="6"/>
  <c r="I196" i="6"/>
  <c r="L196" i="6"/>
  <c r="A197" i="6"/>
  <c r="B197" i="6"/>
  <c r="C197" i="6"/>
  <c r="E197" i="6"/>
  <c r="AN197" i="6" s="1"/>
  <c r="F197" i="6"/>
  <c r="G197" i="6"/>
  <c r="H197" i="6"/>
  <c r="I197" i="6"/>
  <c r="L197" i="6"/>
  <c r="A198" i="6"/>
  <c r="B198" i="6"/>
  <c r="C198" i="6"/>
  <c r="E198" i="6"/>
  <c r="AN198" i="6" s="1"/>
  <c r="F198" i="6"/>
  <c r="G198" i="6"/>
  <c r="H198" i="6"/>
  <c r="I198" i="6"/>
  <c r="L198" i="6"/>
  <c r="A199" i="6"/>
  <c r="B199" i="6"/>
  <c r="C199" i="6"/>
  <c r="E199" i="6"/>
  <c r="AN199" i="6" s="1"/>
  <c r="F199" i="6"/>
  <c r="G199" i="6"/>
  <c r="H199" i="6"/>
  <c r="I199" i="6"/>
  <c r="L199" i="6"/>
  <c r="A200" i="6"/>
  <c r="B200" i="6"/>
  <c r="C200" i="6"/>
  <c r="E200" i="6"/>
  <c r="AN200" i="6" s="1"/>
  <c r="F200" i="6"/>
  <c r="G200" i="6"/>
  <c r="H200" i="6"/>
  <c r="I200" i="6"/>
  <c r="L200" i="6"/>
  <c r="A201" i="6"/>
  <c r="B201" i="6"/>
  <c r="C201" i="6"/>
  <c r="E201" i="6"/>
  <c r="AN201" i="6" s="1"/>
  <c r="F201" i="6"/>
  <c r="G201" i="6"/>
  <c r="H201" i="6"/>
  <c r="I201" i="6"/>
  <c r="L201" i="6"/>
  <c r="A202" i="6"/>
  <c r="B202" i="6"/>
  <c r="C202" i="6"/>
  <c r="E202" i="6"/>
  <c r="AN202" i="6" s="1"/>
  <c r="F202" i="6"/>
  <c r="G202" i="6"/>
  <c r="H202" i="6"/>
  <c r="I202" i="6"/>
  <c r="L202" i="6"/>
  <c r="A203" i="6"/>
  <c r="B203" i="6"/>
  <c r="C203" i="6"/>
  <c r="E203" i="6"/>
  <c r="AN203" i="6" s="1"/>
  <c r="F203" i="6"/>
  <c r="G203" i="6"/>
  <c r="H203" i="6"/>
  <c r="I203" i="6"/>
  <c r="L203" i="6"/>
  <c r="A204" i="6"/>
  <c r="B204" i="6"/>
  <c r="C204" i="6"/>
  <c r="E204" i="6"/>
  <c r="AN204" i="6" s="1"/>
  <c r="F204" i="6"/>
  <c r="G204" i="6"/>
  <c r="H204" i="6"/>
  <c r="I204" i="6"/>
  <c r="L204" i="6"/>
  <c r="A205" i="6"/>
  <c r="B205" i="6"/>
  <c r="C205" i="6"/>
  <c r="E205" i="6"/>
  <c r="AN205" i="6" s="1"/>
  <c r="F205" i="6"/>
  <c r="G205" i="6"/>
  <c r="H205" i="6"/>
  <c r="I205" i="6"/>
  <c r="L205" i="6"/>
  <c r="A206" i="6"/>
  <c r="B206" i="6"/>
  <c r="C206" i="6"/>
  <c r="E206" i="6"/>
  <c r="AN206" i="6" s="1"/>
  <c r="F206" i="6"/>
  <c r="G206" i="6"/>
  <c r="H206" i="6"/>
  <c r="I206" i="6"/>
  <c r="L206" i="6"/>
  <c r="A207" i="6"/>
  <c r="B207" i="6"/>
  <c r="C207" i="6"/>
  <c r="E207" i="6"/>
  <c r="AN207" i="6" s="1"/>
  <c r="F207" i="6"/>
  <c r="G207" i="6"/>
  <c r="H207" i="6"/>
  <c r="I207" i="6"/>
  <c r="L207" i="6"/>
  <c r="A208" i="6"/>
  <c r="B208" i="6"/>
  <c r="C208" i="6"/>
  <c r="E208" i="6"/>
  <c r="AN208" i="6" s="1"/>
  <c r="F208" i="6"/>
  <c r="G208" i="6"/>
  <c r="H208" i="6"/>
  <c r="I208" i="6"/>
  <c r="L208" i="6"/>
  <c r="A209" i="6"/>
  <c r="B209" i="6"/>
  <c r="C209" i="6"/>
  <c r="E209" i="6"/>
  <c r="AN209" i="6" s="1"/>
  <c r="F209" i="6"/>
  <c r="G209" i="6"/>
  <c r="H209" i="6"/>
  <c r="I209" i="6"/>
  <c r="L209" i="6"/>
  <c r="A210" i="6"/>
  <c r="B210" i="6"/>
  <c r="C210" i="6"/>
  <c r="E210" i="6"/>
  <c r="AN210" i="6" s="1"/>
  <c r="F210" i="6"/>
  <c r="G210" i="6"/>
  <c r="H210" i="6"/>
  <c r="I210" i="6"/>
  <c r="L210" i="6"/>
  <c r="A211" i="6"/>
  <c r="B211" i="6"/>
  <c r="C211" i="6"/>
  <c r="E211" i="6"/>
  <c r="AN211" i="6" s="1"/>
  <c r="F211" i="6"/>
  <c r="G211" i="6"/>
  <c r="H211" i="6"/>
  <c r="I211" i="6"/>
  <c r="L211" i="6"/>
  <c r="AA210" i="6" l="1"/>
  <c r="AB210" i="6" s="1"/>
  <c r="AA202" i="6"/>
  <c r="AB202" i="6" s="1"/>
  <c r="AA194" i="6"/>
  <c r="AB194" i="6" s="1"/>
  <c r="AA186" i="6"/>
  <c r="AB186" i="6" s="1"/>
  <c r="AA178" i="6"/>
  <c r="AB178" i="6" s="1"/>
  <c r="AA170" i="6"/>
  <c r="AB170" i="6" s="1"/>
  <c r="AA162" i="6"/>
  <c r="AB162" i="6" s="1"/>
  <c r="AA154" i="6"/>
  <c r="AB154" i="6" s="1"/>
  <c r="AA146" i="6"/>
  <c r="AB146" i="6" s="1"/>
  <c r="AA138" i="6"/>
  <c r="AB138" i="6" s="1"/>
  <c r="AA130" i="6"/>
  <c r="AB130" i="6" s="1"/>
  <c r="AA122" i="6"/>
  <c r="AB122" i="6" s="1"/>
  <c r="AA114" i="6"/>
  <c r="AB114" i="6" s="1"/>
  <c r="AA106" i="6"/>
  <c r="AB106" i="6" s="1"/>
  <c r="AA98" i="6"/>
  <c r="AB98" i="6" s="1"/>
  <c r="AA90" i="6"/>
  <c r="AB90" i="6" s="1"/>
  <c r="AA82" i="6"/>
  <c r="AB82" i="6" s="1"/>
  <c r="AA74" i="6"/>
  <c r="AB74" i="6" s="1"/>
  <c r="AA66" i="6"/>
  <c r="AB66" i="6" s="1"/>
  <c r="AA58" i="6"/>
  <c r="AB58" i="6" s="1"/>
  <c r="AA50" i="6"/>
  <c r="AB50" i="6" s="1"/>
  <c r="AA42" i="6"/>
  <c r="AB42" i="6" s="1"/>
  <c r="AA34" i="6"/>
  <c r="AB34" i="6" s="1"/>
  <c r="AA26" i="6"/>
  <c r="AB26" i="6" s="1"/>
  <c r="AA209" i="6"/>
  <c r="AB209" i="6" s="1"/>
  <c r="AA201" i="6"/>
  <c r="AB201" i="6" s="1"/>
  <c r="AA193" i="6"/>
  <c r="AB193" i="6" s="1"/>
  <c r="AA185" i="6"/>
  <c r="AB185" i="6" s="1"/>
  <c r="AA177" i="6"/>
  <c r="AB177" i="6" s="1"/>
  <c r="AA169" i="6"/>
  <c r="AB169" i="6" s="1"/>
  <c r="AA161" i="6"/>
  <c r="AB161" i="6" s="1"/>
  <c r="AA153" i="6"/>
  <c r="AB153" i="6" s="1"/>
  <c r="AA145" i="6"/>
  <c r="AB145" i="6" s="1"/>
  <c r="AA137" i="6"/>
  <c r="AB137" i="6" s="1"/>
  <c r="AA129" i="6"/>
  <c r="AB129" i="6" s="1"/>
  <c r="AA121" i="6"/>
  <c r="AB121" i="6" s="1"/>
  <c r="AA113" i="6"/>
  <c r="AB113" i="6" s="1"/>
  <c r="AA105" i="6"/>
  <c r="AB105" i="6" s="1"/>
  <c r="AA97" i="6"/>
  <c r="AB97" i="6" s="1"/>
  <c r="AA89" i="6"/>
  <c r="AB89" i="6" s="1"/>
  <c r="AA81" i="6"/>
  <c r="AB81" i="6" s="1"/>
  <c r="AA73" i="6"/>
  <c r="AB73" i="6" s="1"/>
  <c r="AA65" i="6"/>
  <c r="AB65" i="6" s="1"/>
  <c r="AA57" i="6"/>
  <c r="AB57" i="6" s="1"/>
  <c r="AA49" i="6"/>
  <c r="AB49" i="6" s="1"/>
  <c r="AA41" i="6"/>
  <c r="AB41" i="6" s="1"/>
  <c r="AA33" i="6"/>
  <c r="AB33" i="6" s="1"/>
  <c r="AA25" i="6"/>
  <c r="AB25" i="6" s="1"/>
  <c r="AA17" i="6"/>
  <c r="AB17" i="6" s="1"/>
  <c r="G8" i="6"/>
  <c r="F8" i="6"/>
  <c r="Y203" i="6"/>
  <c r="Z203" i="6"/>
  <c r="Y187" i="6"/>
  <c r="Z187" i="6"/>
  <c r="Z179" i="6"/>
  <c r="Y179" i="6"/>
  <c r="AM176" i="6"/>
  <c r="AO176" i="6"/>
  <c r="AP176" i="6"/>
  <c r="AS176" i="6"/>
  <c r="Z171" i="6"/>
  <c r="Y171" i="6"/>
  <c r="Y155" i="6"/>
  <c r="Z155" i="6"/>
  <c r="AM112" i="6"/>
  <c r="AO112" i="6"/>
  <c r="AP112" i="6"/>
  <c r="AS112" i="6"/>
  <c r="Y107" i="6"/>
  <c r="Z107" i="6"/>
  <c r="Y99" i="6"/>
  <c r="Z99" i="6"/>
  <c r="AM32" i="6"/>
  <c r="AO32" i="6"/>
  <c r="AP32" i="6"/>
  <c r="AS32" i="6"/>
  <c r="Y27" i="6"/>
  <c r="Z27" i="6"/>
  <c r="AM24" i="6"/>
  <c r="AO24" i="6"/>
  <c r="AP24" i="6"/>
  <c r="AS24" i="6"/>
  <c r="Z19" i="6"/>
  <c r="AA184" i="6"/>
  <c r="AB184" i="6" s="1"/>
  <c r="AA176" i="6"/>
  <c r="AB176" i="6" s="1"/>
  <c r="AM175" i="6"/>
  <c r="AP175" i="6"/>
  <c r="AS175" i="6"/>
  <c r="AO175" i="6"/>
  <c r="Y170" i="6"/>
  <c r="Z170" i="6"/>
  <c r="AA168" i="6"/>
  <c r="AB168" i="6" s="1"/>
  <c r="AM167" i="6"/>
  <c r="AP167" i="6"/>
  <c r="AS167" i="6"/>
  <c r="AO167" i="6"/>
  <c r="Y162" i="6"/>
  <c r="Z162" i="6"/>
  <c r="AA160" i="6"/>
  <c r="AB160" i="6" s="1"/>
  <c r="AP159" i="6"/>
  <c r="AO159" i="6"/>
  <c r="AS159" i="6"/>
  <c r="AM159" i="6"/>
  <c r="Z154" i="6"/>
  <c r="Y154" i="6"/>
  <c r="AA152" i="6"/>
  <c r="AB152" i="6" s="1"/>
  <c r="AS151" i="6"/>
  <c r="AO151" i="6"/>
  <c r="AP151" i="6"/>
  <c r="AM151" i="6"/>
  <c r="Z146" i="6"/>
  <c r="Y146" i="6"/>
  <c r="AA144" i="6"/>
  <c r="AB144" i="6" s="1"/>
  <c r="AP143" i="6"/>
  <c r="AS143" i="6"/>
  <c r="AO143" i="6"/>
  <c r="AM143" i="6"/>
  <c r="Y138" i="6"/>
  <c r="Z138" i="6"/>
  <c r="AA136" i="6"/>
  <c r="AB136" i="6" s="1"/>
  <c r="AO135" i="6"/>
  <c r="AP135" i="6"/>
  <c r="AM135" i="6"/>
  <c r="AS135" i="6"/>
  <c r="Y130" i="6"/>
  <c r="Z130" i="6"/>
  <c r="AA128" i="6"/>
  <c r="AB128" i="6" s="1"/>
  <c r="AO127" i="6"/>
  <c r="AP127" i="6"/>
  <c r="AM127" i="6"/>
  <c r="AS127" i="6"/>
  <c r="Y122" i="6"/>
  <c r="Z122" i="6"/>
  <c r="AA120" i="6"/>
  <c r="AB120" i="6" s="1"/>
  <c r="AP119" i="6"/>
  <c r="AS119" i="6"/>
  <c r="AO119" i="6"/>
  <c r="AM119" i="6"/>
  <c r="Y114" i="6"/>
  <c r="Z114" i="6"/>
  <c r="AA112" i="6"/>
  <c r="AB112" i="6" s="1"/>
  <c r="AP111" i="6"/>
  <c r="AS111" i="6"/>
  <c r="AO111" i="6"/>
  <c r="AM111" i="6"/>
  <c r="Y106" i="6"/>
  <c r="Z106" i="6"/>
  <c r="AA104" i="6"/>
  <c r="AB104" i="6" s="1"/>
  <c r="AP103" i="6"/>
  <c r="AS103" i="6"/>
  <c r="AO103" i="6"/>
  <c r="AM103" i="6"/>
  <c r="Y98" i="6"/>
  <c r="Z98" i="6"/>
  <c r="AA96" i="6"/>
  <c r="AB96" i="6" s="1"/>
  <c r="AP95" i="6"/>
  <c r="AM95" i="6"/>
  <c r="AO95" i="6"/>
  <c r="AS95" i="6"/>
  <c r="Y90" i="6"/>
  <c r="Z90" i="6"/>
  <c r="AA88" i="6"/>
  <c r="AB88" i="6" s="1"/>
  <c r="AP87" i="6"/>
  <c r="AS87" i="6"/>
  <c r="AM87" i="6"/>
  <c r="AO87" i="6"/>
  <c r="Y82" i="6"/>
  <c r="Z82" i="6"/>
  <c r="AA80" i="6"/>
  <c r="AB80" i="6" s="1"/>
  <c r="AP79" i="6"/>
  <c r="AS79" i="6"/>
  <c r="AM79" i="6"/>
  <c r="AO79" i="6"/>
  <c r="Y74" i="6"/>
  <c r="Z74" i="6"/>
  <c r="AA72" i="6"/>
  <c r="AB72" i="6" s="1"/>
  <c r="AP71" i="6"/>
  <c r="AS71" i="6"/>
  <c r="AM71" i="6"/>
  <c r="AO71" i="6"/>
  <c r="Y66" i="6"/>
  <c r="Z66" i="6"/>
  <c r="AA64" i="6"/>
  <c r="AB64" i="6" s="1"/>
  <c r="AP63" i="6"/>
  <c r="AS63" i="6"/>
  <c r="AM63" i="6"/>
  <c r="AO63" i="6"/>
  <c r="Y58" i="6"/>
  <c r="Z58" i="6"/>
  <c r="AA56" i="6"/>
  <c r="AB56" i="6" s="1"/>
  <c r="AP55" i="6"/>
  <c r="AS55" i="6"/>
  <c r="AM55" i="6"/>
  <c r="AO55" i="6"/>
  <c r="Z50" i="6"/>
  <c r="AA48" i="6"/>
  <c r="AB48" i="6" s="1"/>
  <c r="AP47" i="6"/>
  <c r="AS47" i="6"/>
  <c r="AM47" i="6"/>
  <c r="AO47" i="6"/>
  <c r="Y42" i="6"/>
  <c r="Z42" i="6"/>
  <c r="AA40" i="6"/>
  <c r="AB40" i="6" s="1"/>
  <c r="AP39" i="6"/>
  <c r="AS39" i="6"/>
  <c r="AM39" i="6"/>
  <c r="AO39" i="6"/>
  <c r="Z34" i="6"/>
  <c r="AA32" i="6"/>
  <c r="AB32" i="6" s="1"/>
  <c r="AP31" i="6"/>
  <c r="AS31" i="6"/>
  <c r="AM31" i="6"/>
  <c r="AO31" i="6"/>
  <c r="Y26" i="6"/>
  <c r="Z26" i="6"/>
  <c r="AA24" i="6"/>
  <c r="AB24" i="6" s="1"/>
  <c r="AP23" i="6"/>
  <c r="AS23" i="6"/>
  <c r="AM23" i="6"/>
  <c r="AO23" i="6"/>
  <c r="Z18" i="6"/>
  <c r="Y211" i="6"/>
  <c r="Z211" i="6"/>
  <c r="AM192" i="6"/>
  <c r="AP192" i="6"/>
  <c r="AO192" i="6"/>
  <c r="AS192" i="6"/>
  <c r="Y163" i="6"/>
  <c r="Z163" i="6"/>
  <c r="AS128" i="6"/>
  <c r="AM128" i="6"/>
  <c r="AO128" i="6"/>
  <c r="AP128" i="6"/>
  <c r="AM72" i="6"/>
  <c r="AO72" i="6"/>
  <c r="AP72" i="6"/>
  <c r="AS72" i="6"/>
  <c r="AM64" i="6"/>
  <c r="AO64" i="6"/>
  <c r="AP64" i="6"/>
  <c r="AS64" i="6"/>
  <c r="Y51" i="6"/>
  <c r="Z51" i="6"/>
  <c r="Y210" i="6"/>
  <c r="Z210" i="6"/>
  <c r="AA200" i="6"/>
  <c r="AB200" i="6" s="1"/>
  <c r="Y186" i="6"/>
  <c r="Z186" i="6"/>
  <c r="J186" i="6" s="1"/>
  <c r="AM183" i="6"/>
  <c r="AS183" i="6"/>
  <c r="AP183" i="6"/>
  <c r="AO183" i="6"/>
  <c r="AA207" i="6"/>
  <c r="AB207" i="6" s="1"/>
  <c r="AA199" i="6"/>
  <c r="AB199" i="6" s="1"/>
  <c r="AM198" i="6"/>
  <c r="AO198" i="6"/>
  <c r="AP198" i="6"/>
  <c r="AS198" i="6"/>
  <c r="Y193" i="6"/>
  <c r="Z193" i="6"/>
  <c r="AA191" i="6"/>
  <c r="AB191" i="6" s="1"/>
  <c r="AP190" i="6"/>
  <c r="AM190" i="6"/>
  <c r="AO190" i="6"/>
  <c r="AS190" i="6"/>
  <c r="Y185" i="6"/>
  <c r="Z185" i="6"/>
  <c r="AA183" i="6"/>
  <c r="AB183" i="6" s="1"/>
  <c r="AP182" i="6"/>
  <c r="AO182" i="6"/>
  <c r="AS182" i="6"/>
  <c r="AM182" i="6"/>
  <c r="Y177" i="6"/>
  <c r="Z177" i="6"/>
  <c r="AA175" i="6"/>
  <c r="AB175" i="6" s="1"/>
  <c r="AP174" i="6"/>
  <c r="AO174" i="6"/>
  <c r="AS174" i="6"/>
  <c r="AM174" i="6"/>
  <c r="Y169" i="6"/>
  <c r="Z169" i="6"/>
  <c r="AA167" i="6"/>
  <c r="AB167" i="6" s="1"/>
  <c r="AP166" i="6"/>
  <c r="AM166" i="6"/>
  <c r="AO166" i="6"/>
  <c r="AS166" i="6"/>
  <c r="Z161" i="6"/>
  <c r="Y161" i="6"/>
  <c r="AA159" i="6"/>
  <c r="AB159" i="6" s="1"/>
  <c r="AO158" i="6"/>
  <c r="AP158" i="6"/>
  <c r="AM158" i="6"/>
  <c r="AS158" i="6"/>
  <c r="Z153" i="6"/>
  <c r="Y153" i="6"/>
  <c r="AA151" i="6"/>
  <c r="AB151" i="6" s="1"/>
  <c r="AM150" i="6"/>
  <c r="AO150" i="6"/>
  <c r="AP150" i="6"/>
  <c r="AS150" i="6"/>
  <c r="Z145" i="6"/>
  <c r="Y145" i="6"/>
  <c r="AA143" i="6"/>
  <c r="AB143" i="6" s="1"/>
  <c r="AO142" i="6"/>
  <c r="AP142" i="6"/>
  <c r="AS142" i="6"/>
  <c r="AM142" i="6"/>
  <c r="Z137" i="6"/>
  <c r="Y137" i="6"/>
  <c r="AA135" i="6"/>
  <c r="AB135" i="6" s="1"/>
  <c r="AM134" i="6"/>
  <c r="AS134" i="6"/>
  <c r="AO134" i="6"/>
  <c r="AP134" i="6"/>
  <c r="Z129" i="6"/>
  <c r="Y129" i="6"/>
  <c r="AA127" i="6"/>
  <c r="AB127" i="6" s="1"/>
  <c r="AM126" i="6"/>
  <c r="AS126" i="6"/>
  <c r="AO126" i="6"/>
  <c r="AP126" i="6"/>
  <c r="Y121" i="6"/>
  <c r="Z121" i="6"/>
  <c r="AA119" i="6"/>
  <c r="AB119" i="6" s="1"/>
  <c r="AM118" i="6"/>
  <c r="AO118" i="6"/>
  <c r="AS118" i="6"/>
  <c r="AP118" i="6"/>
  <c r="Y113" i="6"/>
  <c r="Z113" i="6"/>
  <c r="AA111" i="6"/>
  <c r="AB111" i="6" s="1"/>
  <c r="AM110" i="6"/>
  <c r="AO110" i="6"/>
  <c r="AS110" i="6"/>
  <c r="AP110" i="6"/>
  <c r="Y105" i="6"/>
  <c r="Z105" i="6"/>
  <c r="AA103" i="6"/>
  <c r="AB103" i="6" s="1"/>
  <c r="AM102" i="6"/>
  <c r="AO102" i="6"/>
  <c r="AS102" i="6"/>
  <c r="AP102" i="6"/>
  <c r="Y97" i="6"/>
  <c r="Z97" i="6"/>
  <c r="AA95" i="6"/>
  <c r="AB95" i="6" s="1"/>
  <c r="AP94" i="6"/>
  <c r="AO94" i="6"/>
  <c r="AS94" i="6"/>
  <c r="AM94" i="6"/>
  <c r="Y89" i="6"/>
  <c r="Z89" i="6"/>
  <c r="AA87" i="6"/>
  <c r="AB87" i="6" s="1"/>
  <c r="AP86" i="6"/>
  <c r="AO86" i="6"/>
  <c r="AS86" i="6"/>
  <c r="AM86" i="6"/>
  <c r="Y81" i="6"/>
  <c r="Z81" i="6"/>
  <c r="AA79" i="6"/>
  <c r="AB79" i="6" s="1"/>
  <c r="AP78" i="6"/>
  <c r="AO78" i="6"/>
  <c r="AS78" i="6"/>
  <c r="AM78" i="6"/>
  <c r="Y73" i="6"/>
  <c r="Z73" i="6"/>
  <c r="AA71" i="6"/>
  <c r="AB71" i="6" s="1"/>
  <c r="AP70" i="6"/>
  <c r="AO70" i="6"/>
  <c r="AS70" i="6"/>
  <c r="AM70" i="6"/>
  <c r="Y65" i="6"/>
  <c r="Z65" i="6"/>
  <c r="AA63" i="6"/>
  <c r="AB63" i="6" s="1"/>
  <c r="AP62" i="6"/>
  <c r="AO62" i="6"/>
  <c r="AS62" i="6"/>
  <c r="AM62" i="6"/>
  <c r="Y57" i="6"/>
  <c r="Z57" i="6"/>
  <c r="AA55" i="6"/>
  <c r="AB55" i="6" s="1"/>
  <c r="AP54" i="6"/>
  <c r="AO54" i="6"/>
  <c r="AS54" i="6"/>
  <c r="AM54" i="6"/>
  <c r="Y49" i="6"/>
  <c r="Z49" i="6"/>
  <c r="AA47" i="6"/>
  <c r="AB47" i="6" s="1"/>
  <c r="AP46" i="6"/>
  <c r="AO46" i="6"/>
  <c r="AS46" i="6"/>
  <c r="AM46" i="6"/>
  <c r="Y41" i="6"/>
  <c r="Z41" i="6"/>
  <c r="AA39" i="6"/>
  <c r="AB39" i="6" s="1"/>
  <c r="AP38" i="6"/>
  <c r="AO38" i="6"/>
  <c r="AS38" i="6"/>
  <c r="AM38" i="6"/>
  <c r="Y33" i="6"/>
  <c r="Z33" i="6"/>
  <c r="AA31" i="6"/>
  <c r="AB31" i="6" s="1"/>
  <c r="AP30" i="6"/>
  <c r="AS30" i="6"/>
  <c r="AM30" i="6"/>
  <c r="AO30" i="6"/>
  <c r="Y25" i="6"/>
  <c r="Z25" i="6"/>
  <c r="AA23" i="6"/>
  <c r="AB23" i="6" s="1"/>
  <c r="AP22" i="6"/>
  <c r="AS22" i="6"/>
  <c r="AM22" i="6"/>
  <c r="AO22" i="6"/>
  <c r="Z17" i="6"/>
  <c r="AM144" i="6"/>
  <c r="AP144" i="6"/>
  <c r="AO144" i="6"/>
  <c r="AS144" i="6"/>
  <c r="AS136" i="6"/>
  <c r="AM136" i="6"/>
  <c r="AO136" i="6"/>
  <c r="AP136" i="6"/>
  <c r="AM40" i="6"/>
  <c r="AO40" i="6"/>
  <c r="AP40" i="6"/>
  <c r="AS40" i="6"/>
  <c r="AM199" i="6"/>
  <c r="AO199" i="6"/>
  <c r="AP199" i="6"/>
  <c r="AS199" i="6"/>
  <c r="Y209" i="6"/>
  <c r="Z209" i="6"/>
  <c r="Y200" i="6"/>
  <c r="Z200" i="6"/>
  <c r="AA198" i="6"/>
  <c r="AB198" i="6" s="1"/>
  <c r="Y192" i="6"/>
  <c r="Z192" i="6"/>
  <c r="AA190" i="6"/>
  <c r="AB190" i="6" s="1"/>
  <c r="AM189" i="6"/>
  <c r="AO189" i="6"/>
  <c r="AP189" i="6"/>
  <c r="AS189" i="6"/>
  <c r="Y184" i="6"/>
  <c r="Z184" i="6"/>
  <c r="AA182" i="6"/>
  <c r="AB182" i="6" s="1"/>
  <c r="AS181" i="6"/>
  <c r="AO181" i="6"/>
  <c r="AP181" i="6"/>
  <c r="AM181" i="6"/>
  <c r="Y176" i="6"/>
  <c r="Z176" i="6"/>
  <c r="AA174" i="6"/>
  <c r="AB174" i="6" s="1"/>
  <c r="AS173" i="6"/>
  <c r="AO173" i="6"/>
  <c r="AM173" i="6"/>
  <c r="AP173" i="6"/>
  <c r="Y168" i="6"/>
  <c r="Z168" i="6"/>
  <c r="AA166" i="6"/>
  <c r="AB166" i="6" s="1"/>
  <c r="AP165" i="6"/>
  <c r="AO165" i="6"/>
  <c r="AS165" i="6"/>
  <c r="AM165" i="6"/>
  <c r="Y160" i="6"/>
  <c r="Z160" i="6"/>
  <c r="AA158" i="6"/>
  <c r="AB158" i="6" s="1"/>
  <c r="AP157" i="6"/>
  <c r="AM157" i="6"/>
  <c r="AO157" i="6"/>
  <c r="AS157" i="6"/>
  <c r="Y152" i="6"/>
  <c r="Z152" i="6"/>
  <c r="AA150" i="6"/>
  <c r="AB150" i="6" s="1"/>
  <c r="AP149" i="6"/>
  <c r="AS149" i="6"/>
  <c r="AM149" i="6"/>
  <c r="AO149" i="6"/>
  <c r="Z144" i="6"/>
  <c r="J144" i="6" s="1"/>
  <c r="Y144" i="6"/>
  <c r="AA142" i="6"/>
  <c r="AB142" i="6" s="1"/>
  <c r="AM141" i="6"/>
  <c r="AP141" i="6"/>
  <c r="AO141" i="6"/>
  <c r="AS141" i="6"/>
  <c r="Y136" i="6"/>
  <c r="Z136" i="6"/>
  <c r="AA134" i="6"/>
  <c r="AB134" i="6" s="1"/>
  <c r="AO133" i="6"/>
  <c r="AP133" i="6"/>
  <c r="AM133" i="6"/>
  <c r="AS133" i="6"/>
  <c r="Y128" i="6"/>
  <c r="Z128" i="6"/>
  <c r="AA126" i="6"/>
  <c r="AB126" i="6" s="1"/>
  <c r="AO125" i="6"/>
  <c r="AP125" i="6"/>
  <c r="AM125" i="6"/>
  <c r="AS125" i="6"/>
  <c r="Y120" i="6"/>
  <c r="Z120" i="6"/>
  <c r="AA118" i="6"/>
  <c r="AB118" i="6" s="1"/>
  <c r="AP117" i="6"/>
  <c r="AS117" i="6"/>
  <c r="AM117" i="6"/>
  <c r="AO117" i="6"/>
  <c r="Y112" i="6"/>
  <c r="Z112" i="6"/>
  <c r="AA110" i="6"/>
  <c r="AB110" i="6" s="1"/>
  <c r="AP109" i="6"/>
  <c r="AS109" i="6"/>
  <c r="AM109" i="6"/>
  <c r="AO109" i="6"/>
  <c r="Y104" i="6"/>
  <c r="Z104" i="6"/>
  <c r="AA102" i="6"/>
  <c r="AB102" i="6" s="1"/>
  <c r="AP101" i="6"/>
  <c r="AS101" i="6"/>
  <c r="AM101" i="6"/>
  <c r="AO101" i="6"/>
  <c r="Y96" i="6"/>
  <c r="Z96" i="6"/>
  <c r="AA94" i="6"/>
  <c r="AB94" i="6" s="1"/>
  <c r="AM93" i="6"/>
  <c r="AO93" i="6"/>
  <c r="AP93" i="6"/>
  <c r="AS93" i="6"/>
  <c r="Z88" i="6"/>
  <c r="Y88" i="6"/>
  <c r="AA86" i="6"/>
  <c r="AB86" i="6" s="1"/>
  <c r="AM85" i="6"/>
  <c r="AO85" i="6"/>
  <c r="AP85" i="6"/>
  <c r="AS85" i="6"/>
  <c r="Z80" i="6"/>
  <c r="J80" i="6" s="1"/>
  <c r="Y80" i="6"/>
  <c r="AA78" i="6"/>
  <c r="AB78" i="6" s="1"/>
  <c r="AM77" i="6"/>
  <c r="AO77" i="6"/>
  <c r="AP77" i="6"/>
  <c r="AS77" i="6"/>
  <c r="Z72" i="6"/>
  <c r="Y72" i="6"/>
  <c r="AA70" i="6"/>
  <c r="AB70" i="6" s="1"/>
  <c r="AM69" i="6"/>
  <c r="AO69" i="6"/>
  <c r="AP69" i="6"/>
  <c r="AS69" i="6"/>
  <c r="Z64" i="6"/>
  <c r="Y64" i="6"/>
  <c r="AA62" i="6"/>
  <c r="AB62" i="6" s="1"/>
  <c r="AM61" i="6"/>
  <c r="AO61" i="6"/>
  <c r="AP61" i="6"/>
  <c r="AS61" i="6"/>
  <c r="Z56" i="6"/>
  <c r="Y56" i="6"/>
  <c r="AA54" i="6"/>
  <c r="AB54" i="6" s="1"/>
  <c r="AM53" i="6"/>
  <c r="AO53" i="6"/>
  <c r="AP53" i="6"/>
  <c r="AS53" i="6"/>
  <c r="Z48" i="6"/>
  <c r="Y48" i="6"/>
  <c r="AA46" i="6"/>
  <c r="AB46" i="6" s="1"/>
  <c r="AM45" i="6"/>
  <c r="AO45" i="6"/>
  <c r="AP45" i="6"/>
  <c r="AS45" i="6"/>
  <c r="Z40" i="6"/>
  <c r="AA38" i="6"/>
  <c r="AB38" i="6" s="1"/>
  <c r="AM37" i="6"/>
  <c r="AO37" i="6"/>
  <c r="AP37" i="6"/>
  <c r="AS37" i="6"/>
  <c r="Z32" i="6"/>
  <c r="Y32" i="6"/>
  <c r="AA30" i="6"/>
  <c r="AB30" i="6" s="1"/>
  <c r="AM29" i="6"/>
  <c r="AO29" i="6"/>
  <c r="AP29" i="6"/>
  <c r="AS29" i="6"/>
  <c r="Z24" i="6"/>
  <c r="AA22" i="6"/>
  <c r="AB22" i="6" s="1"/>
  <c r="AM21" i="6"/>
  <c r="AO21" i="6"/>
  <c r="AP21" i="6"/>
  <c r="AS21" i="6"/>
  <c r="AM168" i="6"/>
  <c r="AO168" i="6"/>
  <c r="AS168" i="6"/>
  <c r="AP168" i="6"/>
  <c r="AO160" i="6"/>
  <c r="AS160" i="6"/>
  <c r="AP160" i="6"/>
  <c r="AM160" i="6"/>
  <c r="AS152" i="6"/>
  <c r="AM152" i="6"/>
  <c r="AP152" i="6"/>
  <c r="AO152" i="6"/>
  <c r="Z131" i="6"/>
  <c r="Y131" i="6"/>
  <c r="Y75" i="6"/>
  <c r="Z75" i="6"/>
  <c r="Y67" i="6"/>
  <c r="Z67" i="6"/>
  <c r="Y43" i="6"/>
  <c r="Z43" i="6"/>
  <c r="Y35" i="6"/>
  <c r="Z35" i="6"/>
  <c r="J35" i="6" s="1"/>
  <c r="Y194" i="6"/>
  <c r="Z194" i="6"/>
  <c r="Y178" i="6"/>
  <c r="Z178" i="6"/>
  <c r="AM206" i="6"/>
  <c r="AO206" i="6"/>
  <c r="AP206" i="6"/>
  <c r="AS206" i="6"/>
  <c r="Y201" i="6"/>
  <c r="Z201" i="6"/>
  <c r="Y207" i="6"/>
  <c r="Z207" i="6"/>
  <c r="AA205" i="6"/>
  <c r="AB205" i="6" s="1"/>
  <c r="AM204" i="6"/>
  <c r="AP204" i="6"/>
  <c r="AO204" i="6"/>
  <c r="AS204" i="6"/>
  <c r="Y199" i="6"/>
  <c r="Z199" i="6"/>
  <c r="AA197" i="6"/>
  <c r="AB197" i="6" s="1"/>
  <c r="AM196" i="6"/>
  <c r="AP196" i="6"/>
  <c r="AO196" i="6"/>
  <c r="AS196" i="6"/>
  <c r="Z191" i="6"/>
  <c r="Y191" i="6"/>
  <c r="AA189" i="6"/>
  <c r="AB189" i="6" s="1"/>
  <c r="AO188" i="6"/>
  <c r="AP188" i="6"/>
  <c r="AS188" i="6"/>
  <c r="AM188" i="6"/>
  <c r="Y183" i="6"/>
  <c r="Z183" i="6"/>
  <c r="AA181" i="6"/>
  <c r="AB181" i="6" s="1"/>
  <c r="AM180" i="6"/>
  <c r="AO180" i="6"/>
  <c r="AS180" i="6"/>
  <c r="AP180" i="6"/>
  <c r="Y175" i="6"/>
  <c r="Z175" i="6"/>
  <c r="AA173" i="6"/>
  <c r="AB173" i="6" s="1"/>
  <c r="AM172" i="6"/>
  <c r="AO172" i="6"/>
  <c r="AS172" i="6"/>
  <c r="AP172" i="6"/>
  <c r="Z167" i="6"/>
  <c r="Y167" i="6"/>
  <c r="AA165" i="6"/>
  <c r="AB165" i="6" s="1"/>
  <c r="AM164" i="6"/>
  <c r="AO164" i="6"/>
  <c r="AS164" i="6"/>
  <c r="AP164" i="6"/>
  <c r="Z159" i="6"/>
  <c r="Y159" i="6"/>
  <c r="AA157" i="6"/>
  <c r="AB157" i="6" s="1"/>
  <c r="AM156" i="6"/>
  <c r="AS156" i="6"/>
  <c r="AO156" i="6"/>
  <c r="AP156" i="6"/>
  <c r="Y151" i="6"/>
  <c r="Z151" i="6"/>
  <c r="AA149" i="6"/>
  <c r="AB149" i="6" s="1"/>
  <c r="AO148" i="6"/>
  <c r="AS148" i="6"/>
  <c r="AM148" i="6"/>
  <c r="AP148" i="6"/>
  <c r="Z143" i="6"/>
  <c r="J143" i="6" s="1"/>
  <c r="Y143" i="6"/>
  <c r="AA141" i="6"/>
  <c r="AB141" i="6" s="1"/>
  <c r="AO140" i="6"/>
  <c r="AP140" i="6"/>
  <c r="AM140" i="6"/>
  <c r="AS140" i="6"/>
  <c r="Z135" i="6"/>
  <c r="Y135" i="6"/>
  <c r="AA133" i="6"/>
  <c r="AB133" i="6" s="1"/>
  <c r="AS132" i="6"/>
  <c r="AM132" i="6"/>
  <c r="AO132" i="6"/>
  <c r="AP132" i="6"/>
  <c r="Z127" i="6"/>
  <c r="Y127" i="6"/>
  <c r="AA125" i="6"/>
  <c r="AB125" i="6" s="1"/>
  <c r="AS124" i="6"/>
  <c r="AM124" i="6"/>
  <c r="AO124" i="6"/>
  <c r="AP124" i="6"/>
  <c r="Y119" i="6"/>
  <c r="Z119" i="6"/>
  <c r="AA117" i="6"/>
  <c r="AB117" i="6" s="1"/>
  <c r="AM116" i="6"/>
  <c r="AO116" i="6"/>
  <c r="AP116" i="6"/>
  <c r="AS116" i="6"/>
  <c r="Y111" i="6"/>
  <c r="Z111" i="6"/>
  <c r="J111" i="6" s="1"/>
  <c r="AA109" i="6"/>
  <c r="AB109" i="6" s="1"/>
  <c r="AM108" i="6"/>
  <c r="AO108" i="6"/>
  <c r="AP108" i="6"/>
  <c r="AS108" i="6"/>
  <c r="Y103" i="6"/>
  <c r="Z103" i="6"/>
  <c r="AA101" i="6"/>
  <c r="AB101" i="6" s="1"/>
  <c r="AM100" i="6"/>
  <c r="AP100" i="6"/>
  <c r="AS100" i="6"/>
  <c r="AO100" i="6"/>
  <c r="Y95" i="6"/>
  <c r="Z95" i="6"/>
  <c r="AA93" i="6"/>
  <c r="AB93" i="6" s="1"/>
  <c r="AM92" i="6"/>
  <c r="AO92" i="6"/>
  <c r="AP92" i="6"/>
  <c r="AS92" i="6"/>
  <c r="Y87" i="6"/>
  <c r="Z87" i="6"/>
  <c r="AA85" i="6"/>
  <c r="AB85" i="6" s="1"/>
  <c r="AM84" i="6"/>
  <c r="AO84" i="6"/>
  <c r="AP84" i="6"/>
  <c r="AS84" i="6"/>
  <c r="Y79" i="6"/>
  <c r="Z79" i="6"/>
  <c r="AA77" i="6"/>
  <c r="AB77" i="6" s="1"/>
  <c r="AM76" i="6"/>
  <c r="AO76" i="6"/>
  <c r="AP76" i="6"/>
  <c r="AS76" i="6"/>
  <c r="Y71" i="6"/>
  <c r="Z71" i="6"/>
  <c r="AA69" i="6"/>
  <c r="AB69" i="6" s="1"/>
  <c r="AM68" i="6"/>
  <c r="AO68" i="6"/>
  <c r="AP68" i="6"/>
  <c r="AS68" i="6"/>
  <c r="Y63" i="6"/>
  <c r="Z63" i="6"/>
  <c r="AA61" i="6"/>
  <c r="AB61" i="6" s="1"/>
  <c r="AM60" i="6"/>
  <c r="AO60" i="6"/>
  <c r="AP60" i="6"/>
  <c r="AS60" i="6"/>
  <c r="Y55" i="6"/>
  <c r="Z55" i="6"/>
  <c r="AA53" i="6"/>
  <c r="AB53" i="6" s="1"/>
  <c r="AM52" i="6"/>
  <c r="AO52" i="6"/>
  <c r="AP52" i="6"/>
  <c r="AS52" i="6"/>
  <c r="Y47" i="6"/>
  <c r="Z47" i="6"/>
  <c r="AA45" i="6"/>
  <c r="AB45" i="6" s="1"/>
  <c r="AM44" i="6"/>
  <c r="AO44" i="6"/>
  <c r="AP44" i="6"/>
  <c r="AS44" i="6"/>
  <c r="Y39" i="6"/>
  <c r="Z39" i="6"/>
  <c r="AA37" i="6"/>
  <c r="AB37" i="6" s="1"/>
  <c r="AM36" i="6"/>
  <c r="AO36" i="6"/>
  <c r="AP36" i="6"/>
  <c r="AS36" i="6"/>
  <c r="Y31" i="6"/>
  <c r="Z31" i="6"/>
  <c r="AA29" i="6"/>
  <c r="AB29" i="6" s="1"/>
  <c r="AM28" i="6"/>
  <c r="AO28" i="6"/>
  <c r="AP28" i="6"/>
  <c r="AS28" i="6"/>
  <c r="Y23" i="6"/>
  <c r="Z23" i="6"/>
  <c r="AA21" i="6"/>
  <c r="AB21" i="6" s="1"/>
  <c r="AM20" i="6"/>
  <c r="AO20" i="6"/>
  <c r="AP20" i="6"/>
  <c r="AS20" i="6"/>
  <c r="Y195" i="6"/>
  <c r="Z195" i="6"/>
  <c r="AO184" i="6"/>
  <c r="AM184" i="6"/>
  <c r="AS184" i="6"/>
  <c r="AP184" i="6"/>
  <c r="Y139" i="6"/>
  <c r="Z139" i="6"/>
  <c r="AM96" i="6"/>
  <c r="AP96" i="6"/>
  <c r="AS96" i="6"/>
  <c r="AO96" i="6"/>
  <c r="Y83" i="6"/>
  <c r="Z83" i="6"/>
  <c r="AM56" i="6"/>
  <c r="AO56" i="6"/>
  <c r="AP56" i="6"/>
  <c r="AS56" i="6"/>
  <c r="AM48" i="6"/>
  <c r="AO48" i="6"/>
  <c r="AP48" i="6"/>
  <c r="AS48" i="6"/>
  <c r="AM207" i="6"/>
  <c r="AP207" i="6"/>
  <c r="AO207" i="6"/>
  <c r="AS207" i="6"/>
  <c r="Y202" i="6"/>
  <c r="Z202" i="6"/>
  <c r="AM191" i="6"/>
  <c r="AO191" i="6"/>
  <c r="AP191" i="6"/>
  <c r="AS191" i="6"/>
  <c r="Y208" i="6"/>
  <c r="Z208" i="6"/>
  <c r="AP205" i="6"/>
  <c r="AS205" i="6"/>
  <c r="AM205" i="6"/>
  <c r="AO205" i="6"/>
  <c r="AP197" i="6"/>
  <c r="AS197" i="6"/>
  <c r="AM197" i="6"/>
  <c r="AO197" i="6"/>
  <c r="AP211" i="6"/>
  <c r="AM211" i="6"/>
  <c r="AO211" i="6"/>
  <c r="AS211" i="6"/>
  <c r="Y206" i="6"/>
  <c r="Z206" i="6"/>
  <c r="AA204" i="6"/>
  <c r="AB204" i="6" s="1"/>
  <c r="AM203" i="6"/>
  <c r="AO203" i="6"/>
  <c r="AP203" i="6"/>
  <c r="AS203" i="6"/>
  <c r="Y198" i="6"/>
  <c r="Z198" i="6"/>
  <c r="AA196" i="6"/>
  <c r="AB196" i="6" s="1"/>
  <c r="AM195" i="6"/>
  <c r="AO195" i="6"/>
  <c r="AP195" i="6"/>
  <c r="AS195" i="6"/>
  <c r="Y190" i="6"/>
  <c r="Z190" i="6"/>
  <c r="AA188" i="6"/>
  <c r="AB188" i="6" s="1"/>
  <c r="AM187" i="6"/>
  <c r="AP187" i="6"/>
  <c r="AS187" i="6"/>
  <c r="AO187" i="6"/>
  <c r="Y182" i="6"/>
  <c r="Z182" i="6"/>
  <c r="AA180" i="6"/>
  <c r="AB180" i="6" s="1"/>
  <c r="AM179" i="6"/>
  <c r="AP179" i="6"/>
  <c r="AS179" i="6"/>
  <c r="AO179" i="6"/>
  <c r="Y174" i="6"/>
  <c r="Z174" i="6"/>
  <c r="AA172" i="6"/>
  <c r="AB172" i="6" s="1"/>
  <c r="AM171" i="6"/>
  <c r="AP171" i="6"/>
  <c r="AS171" i="6"/>
  <c r="AO171" i="6"/>
  <c r="Y166" i="6"/>
  <c r="Z166" i="6"/>
  <c r="AA164" i="6"/>
  <c r="AB164" i="6" s="1"/>
  <c r="AM163" i="6"/>
  <c r="AP163" i="6"/>
  <c r="AS163" i="6"/>
  <c r="AO163" i="6"/>
  <c r="Z158" i="6"/>
  <c r="Y158" i="6"/>
  <c r="AA156" i="6"/>
  <c r="AB156" i="6" s="1"/>
  <c r="AM155" i="6"/>
  <c r="AP155" i="6"/>
  <c r="AS155" i="6"/>
  <c r="AO155" i="6"/>
  <c r="Z150" i="6"/>
  <c r="Y150" i="6"/>
  <c r="AA148" i="6"/>
  <c r="AB148" i="6" s="1"/>
  <c r="AM147" i="6"/>
  <c r="AS147" i="6"/>
  <c r="AO147" i="6"/>
  <c r="AP147" i="6"/>
  <c r="Z142" i="6"/>
  <c r="Y142" i="6"/>
  <c r="AA140" i="6"/>
  <c r="AB140" i="6" s="1"/>
  <c r="AS139" i="6"/>
  <c r="AM139" i="6"/>
  <c r="AP139" i="6"/>
  <c r="AO139" i="6"/>
  <c r="Y134" i="6"/>
  <c r="Z134" i="6"/>
  <c r="AA132" i="6"/>
  <c r="AB132" i="6" s="1"/>
  <c r="AO131" i="6"/>
  <c r="AP131" i="6"/>
  <c r="AM131" i="6"/>
  <c r="AS131" i="6"/>
  <c r="Y126" i="6"/>
  <c r="Z126" i="6"/>
  <c r="J126" i="6" s="1"/>
  <c r="AA124" i="6"/>
  <c r="AB124" i="6" s="1"/>
  <c r="AP123" i="6"/>
  <c r="AS123" i="6"/>
  <c r="AO123" i="6"/>
  <c r="AM123" i="6"/>
  <c r="Y118" i="6"/>
  <c r="Z118" i="6"/>
  <c r="AA116" i="6"/>
  <c r="AB116" i="6" s="1"/>
  <c r="AP115" i="6"/>
  <c r="AS115" i="6"/>
  <c r="AO115" i="6"/>
  <c r="AM115" i="6"/>
  <c r="Y110" i="6"/>
  <c r="Z110" i="6"/>
  <c r="AA108" i="6"/>
  <c r="AB108" i="6" s="1"/>
  <c r="AP107" i="6"/>
  <c r="AS107" i="6"/>
  <c r="AO107" i="6"/>
  <c r="AM107" i="6"/>
  <c r="Y102" i="6"/>
  <c r="Z102" i="6"/>
  <c r="AA100" i="6"/>
  <c r="AB100" i="6" s="1"/>
  <c r="AP99" i="6"/>
  <c r="AM99" i="6"/>
  <c r="AO99" i="6"/>
  <c r="AS99" i="6"/>
  <c r="Y94" i="6"/>
  <c r="Z94" i="6"/>
  <c r="AA92" i="6"/>
  <c r="AB92" i="6" s="1"/>
  <c r="AP91" i="6"/>
  <c r="AS91" i="6"/>
  <c r="AM91" i="6"/>
  <c r="AO91" i="6"/>
  <c r="Y86" i="6"/>
  <c r="Z86" i="6"/>
  <c r="AA84" i="6"/>
  <c r="AB84" i="6" s="1"/>
  <c r="AP83" i="6"/>
  <c r="AS83" i="6"/>
  <c r="AM83" i="6"/>
  <c r="AO83" i="6"/>
  <c r="Y78" i="6"/>
  <c r="Z78" i="6"/>
  <c r="AA76" i="6"/>
  <c r="AB76" i="6" s="1"/>
  <c r="AP75" i="6"/>
  <c r="AS75" i="6"/>
  <c r="AM75" i="6"/>
  <c r="AO75" i="6"/>
  <c r="Y70" i="6"/>
  <c r="Z70" i="6"/>
  <c r="J70" i="6" s="1"/>
  <c r="AA68" i="6"/>
  <c r="AB68" i="6" s="1"/>
  <c r="AP67" i="6"/>
  <c r="AS67" i="6"/>
  <c r="AM67" i="6"/>
  <c r="AO67" i="6"/>
  <c r="Y62" i="6"/>
  <c r="Z62" i="6"/>
  <c r="J62" i="6" s="1"/>
  <c r="AA60" i="6"/>
  <c r="AB60" i="6" s="1"/>
  <c r="AP59" i="6"/>
  <c r="AS59" i="6"/>
  <c r="AM59" i="6"/>
  <c r="AO59" i="6"/>
  <c r="Y54" i="6"/>
  <c r="Z54" i="6"/>
  <c r="AA52" i="6"/>
  <c r="AB52" i="6" s="1"/>
  <c r="AP51" i="6"/>
  <c r="AS51" i="6"/>
  <c r="AM51" i="6"/>
  <c r="AO51" i="6"/>
  <c r="Y46" i="6"/>
  <c r="Z46" i="6"/>
  <c r="AA44" i="6"/>
  <c r="AB44" i="6" s="1"/>
  <c r="AP43" i="6"/>
  <c r="AS43" i="6"/>
  <c r="AM43" i="6"/>
  <c r="AO43" i="6"/>
  <c r="Y38" i="6"/>
  <c r="Z38" i="6"/>
  <c r="AA36" i="6"/>
  <c r="AB36" i="6" s="1"/>
  <c r="AP35" i="6"/>
  <c r="AS35" i="6"/>
  <c r="AM35" i="6"/>
  <c r="AO35" i="6"/>
  <c r="Z30" i="6"/>
  <c r="AA28" i="6"/>
  <c r="AB28" i="6" s="1"/>
  <c r="AP27" i="6"/>
  <c r="AS27" i="6"/>
  <c r="AM27" i="6"/>
  <c r="AO27" i="6"/>
  <c r="Y22" i="6"/>
  <c r="Z22" i="6"/>
  <c r="J22" i="6" s="1"/>
  <c r="AA20" i="6"/>
  <c r="AB20" i="6" s="1"/>
  <c r="AP19" i="6"/>
  <c r="AS19" i="6"/>
  <c r="AM19" i="6"/>
  <c r="AO19" i="6"/>
  <c r="AM208" i="6"/>
  <c r="AP208" i="6"/>
  <c r="AO208" i="6"/>
  <c r="AS208" i="6"/>
  <c r="Y123" i="6"/>
  <c r="Z123" i="6"/>
  <c r="Y115" i="6"/>
  <c r="Z115" i="6"/>
  <c r="AM104" i="6"/>
  <c r="AO104" i="6"/>
  <c r="AP104" i="6"/>
  <c r="AS104" i="6"/>
  <c r="Y91" i="6"/>
  <c r="Z91" i="6"/>
  <c r="AM88" i="6"/>
  <c r="AO88" i="6"/>
  <c r="AP88" i="6"/>
  <c r="AS88" i="6"/>
  <c r="AM80" i="6"/>
  <c r="AO80" i="6"/>
  <c r="AP80" i="6"/>
  <c r="AS80" i="6"/>
  <c r="Y59" i="6"/>
  <c r="Z59" i="6"/>
  <c r="AA208" i="6"/>
  <c r="AB208" i="6" s="1"/>
  <c r="AA192" i="6"/>
  <c r="AB192" i="6" s="1"/>
  <c r="AA206" i="6"/>
  <c r="AB206" i="6" s="1"/>
  <c r="AA211" i="6"/>
  <c r="AB211" i="6" s="1"/>
  <c r="AM210" i="6"/>
  <c r="AO210" i="6"/>
  <c r="AP210" i="6"/>
  <c r="AS210" i="6"/>
  <c r="Y205" i="6"/>
  <c r="Z205" i="6"/>
  <c r="AA203" i="6"/>
  <c r="AB203" i="6" s="1"/>
  <c r="AM202" i="6"/>
  <c r="AO202" i="6"/>
  <c r="AP202" i="6"/>
  <c r="AS202" i="6"/>
  <c r="Y197" i="6"/>
  <c r="Z197" i="6"/>
  <c r="AA195" i="6"/>
  <c r="AB195" i="6" s="1"/>
  <c r="AM194" i="6"/>
  <c r="AO194" i="6"/>
  <c r="AP194" i="6"/>
  <c r="AS194" i="6"/>
  <c r="Y189" i="6"/>
  <c r="Z189" i="6"/>
  <c r="AA187" i="6"/>
  <c r="AB187" i="6" s="1"/>
  <c r="AP186" i="6"/>
  <c r="AS186" i="6"/>
  <c r="AM186" i="6"/>
  <c r="AO186" i="6"/>
  <c r="Y181" i="6"/>
  <c r="Z181" i="6"/>
  <c r="J181" i="6" s="1"/>
  <c r="AA179" i="6"/>
  <c r="AB179" i="6" s="1"/>
  <c r="AP178" i="6"/>
  <c r="AM178" i="6"/>
  <c r="AO178" i="6"/>
  <c r="AS178" i="6"/>
  <c r="Y173" i="6"/>
  <c r="Z173" i="6"/>
  <c r="J173" i="6" s="1"/>
  <c r="AA171" i="6"/>
  <c r="AB171" i="6" s="1"/>
  <c r="AP170" i="6"/>
  <c r="AM170" i="6"/>
  <c r="AO170" i="6"/>
  <c r="AS170" i="6"/>
  <c r="Y165" i="6"/>
  <c r="Z165" i="6"/>
  <c r="AA163" i="6"/>
  <c r="AB163" i="6" s="1"/>
  <c r="AS162" i="6"/>
  <c r="AO162" i="6"/>
  <c r="AM162" i="6"/>
  <c r="AP162" i="6"/>
  <c r="Z157" i="6"/>
  <c r="Y157" i="6"/>
  <c r="AA155" i="6"/>
  <c r="AB155" i="6" s="1"/>
  <c r="AP154" i="6"/>
  <c r="AO154" i="6"/>
  <c r="AM154" i="6"/>
  <c r="AS154" i="6"/>
  <c r="Y149" i="6"/>
  <c r="Z149" i="6"/>
  <c r="J149" i="6" s="1"/>
  <c r="AA147" i="6"/>
  <c r="AB147" i="6" s="1"/>
  <c r="AO146" i="6"/>
  <c r="AP146" i="6"/>
  <c r="AS146" i="6"/>
  <c r="AM146" i="6"/>
  <c r="Y141" i="6"/>
  <c r="Z141" i="6"/>
  <c r="AA139" i="6"/>
  <c r="AB139" i="6" s="1"/>
  <c r="AO138" i="6"/>
  <c r="AP138" i="6"/>
  <c r="AS138" i="6"/>
  <c r="AM138" i="6"/>
  <c r="Z133" i="6"/>
  <c r="Y133" i="6"/>
  <c r="AA131" i="6"/>
  <c r="AB131" i="6" s="1"/>
  <c r="AM130" i="6"/>
  <c r="AS130" i="6"/>
  <c r="AO130" i="6"/>
  <c r="AP130" i="6"/>
  <c r="Z125" i="6"/>
  <c r="Y125" i="6"/>
  <c r="AA123" i="6"/>
  <c r="AB123" i="6" s="1"/>
  <c r="AM122" i="6"/>
  <c r="AO122" i="6"/>
  <c r="AS122" i="6"/>
  <c r="AP122" i="6"/>
  <c r="Y117" i="6"/>
  <c r="Z117" i="6"/>
  <c r="AA115" i="6"/>
  <c r="AB115" i="6" s="1"/>
  <c r="AM114" i="6"/>
  <c r="AO114" i="6"/>
  <c r="AS114" i="6"/>
  <c r="AP114" i="6"/>
  <c r="Y109" i="6"/>
  <c r="Z109" i="6"/>
  <c r="AA107" i="6"/>
  <c r="AB107" i="6" s="1"/>
  <c r="AM106" i="6"/>
  <c r="AO106" i="6"/>
  <c r="AS106" i="6"/>
  <c r="AP106" i="6"/>
  <c r="Y101" i="6"/>
  <c r="Z101" i="6"/>
  <c r="AA99" i="6"/>
  <c r="AB99" i="6" s="1"/>
  <c r="AP98" i="6"/>
  <c r="AM98" i="6"/>
  <c r="AO98" i="6"/>
  <c r="AS98" i="6"/>
  <c r="Y93" i="6"/>
  <c r="Z93" i="6"/>
  <c r="J93" i="6" s="1"/>
  <c r="AA91" i="6"/>
  <c r="AB91" i="6" s="1"/>
  <c r="AP90" i="6"/>
  <c r="AO90" i="6"/>
  <c r="AS90" i="6"/>
  <c r="AM90" i="6"/>
  <c r="Y85" i="6"/>
  <c r="Z85" i="6"/>
  <c r="J85" i="6" s="1"/>
  <c r="AA83" i="6"/>
  <c r="AB83" i="6" s="1"/>
  <c r="AP82" i="6"/>
  <c r="AO82" i="6"/>
  <c r="AS82" i="6"/>
  <c r="AM82" i="6"/>
  <c r="Y77" i="6"/>
  <c r="Z77" i="6"/>
  <c r="AA75" i="6"/>
  <c r="AB75" i="6" s="1"/>
  <c r="AP74" i="6"/>
  <c r="AO74" i="6"/>
  <c r="AS74" i="6"/>
  <c r="AM74" i="6"/>
  <c r="Y69" i="6"/>
  <c r="Z69" i="6"/>
  <c r="J69" i="6" s="1"/>
  <c r="AA67" i="6"/>
  <c r="AB67" i="6" s="1"/>
  <c r="AP66" i="6"/>
  <c r="AO66" i="6"/>
  <c r="AS66" i="6"/>
  <c r="AM66" i="6"/>
  <c r="Y61" i="6"/>
  <c r="Z61" i="6"/>
  <c r="AA59" i="6"/>
  <c r="AB59" i="6" s="1"/>
  <c r="AP58" i="6"/>
  <c r="AO58" i="6"/>
  <c r="AS58" i="6"/>
  <c r="AM58" i="6"/>
  <c r="Y53" i="6"/>
  <c r="Z53" i="6"/>
  <c r="AA51" i="6"/>
  <c r="AB51" i="6" s="1"/>
  <c r="AP50" i="6"/>
  <c r="AO50" i="6"/>
  <c r="AS50" i="6"/>
  <c r="AM50" i="6"/>
  <c r="Y45" i="6"/>
  <c r="Z45" i="6"/>
  <c r="J45" i="6" s="1"/>
  <c r="AA43" i="6"/>
  <c r="AB43" i="6" s="1"/>
  <c r="AP42" i="6"/>
  <c r="AO42" i="6"/>
  <c r="AS42" i="6"/>
  <c r="AM42" i="6"/>
  <c r="Y37" i="6"/>
  <c r="Z37" i="6"/>
  <c r="AA35" i="6"/>
  <c r="AB35" i="6" s="1"/>
  <c r="AP34" i="6"/>
  <c r="AO34" i="6"/>
  <c r="AS34" i="6"/>
  <c r="AM34" i="6"/>
  <c r="Y29" i="6"/>
  <c r="Z29" i="6"/>
  <c r="AA27" i="6"/>
  <c r="AB27" i="6" s="1"/>
  <c r="AP26" i="6"/>
  <c r="AS26" i="6"/>
  <c r="AM26" i="6"/>
  <c r="AO26" i="6"/>
  <c r="Y21" i="6"/>
  <c r="Z21" i="6"/>
  <c r="AA19" i="6"/>
  <c r="AB19" i="6" s="1"/>
  <c r="AP18" i="6"/>
  <c r="AS18" i="6"/>
  <c r="AM18" i="6"/>
  <c r="AO18" i="6"/>
  <c r="AM200" i="6"/>
  <c r="AP200" i="6"/>
  <c r="AO200" i="6"/>
  <c r="AS200" i="6"/>
  <c r="Y147" i="6"/>
  <c r="Z147" i="6"/>
  <c r="AM120" i="6"/>
  <c r="AO120" i="6"/>
  <c r="AP120" i="6"/>
  <c r="AS120" i="6"/>
  <c r="AP209" i="6"/>
  <c r="AS209" i="6"/>
  <c r="AM209" i="6"/>
  <c r="AO209" i="6"/>
  <c r="Y204" i="6"/>
  <c r="Z204" i="6"/>
  <c r="AP201" i="6"/>
  <c r="AS201" i="6"/>
  <c r="AM201" i="6"/>
  <c r="AO201" i="6"/>
  <c r="Y196" i="6"/>
  <c r="Z196" i="6"/>
  <c r="AP193" i="6"/>
  <c r="AS193" i="6"/>
  <c r="AM193" i="6"/>
  <c r="AO193" i="6"/>
  <c r="Y188" i="6"/>
  <c r="Z188" i="6"/>
  <c r="AM185" i="6"/>
  <c r="AP185" i="6"/>
  <c r="AO185" i="6"/>
  <c r="AS185" i="6"/>
  <c r="Y180" i="6"/>
  <c r="Z180" i="6"/>
  <c r="AM177" i="6"/>
  <c r="AO177" i="6"/>
  <c r="AP177" i="6"/>
  <c r="AS177" i="6"/>
  <c r="Y172" i="6"/>
  <c r="Z172" i="6"/>
  <c r="AP169" i="6"/>
  <c r="AO169" i="6"/>
  <c r="AM169" i="6"/>
  <c r="AS169" i="6"/>
  <c r="Y164" i="6"/>
  <c r="Z164" i="6"/>
  <c r="AM161" i="6"/>
  <c r="AO161" i="6"/>
  <c r="AP161" i="6"/>
  <c r="AS161" i="6"/>
  <c r="Y156" i="6"/>
  <c r="Z156" i="6"/>
  <c r="AM153" i="6"/>
  <c r="AO153" i="6"/>
  <c r="AS153" i="6"/>
  <c r="AP153" i="6"/>
  <c r="Z148" i="6"/>
  <c r="J148" i="6" s="1"/>
  <c r="Y148" i="6"/>
  <c r="AO145" i="6"/>
  <c r="AP145" i="6"/>
  <c r="AM145" i="6"/>
  <c r="AS145" i="6"/>
  <c r="Y140" i="6"/>
  <c r="Z140" i="6"/>
  <c r="AM137" i="6"/>
  <c r="AO137" i="6"/>
  <c r="AP137" i="6"/>
  <c r="AS137" i="6"/>
  <c r="Y132" i="6"/>
  <c r="Z132" i="6"/>
  <c r="AO129" i="6"/>
  <c r="AP129" i="6"/>
  <c r="AM129" i="6"/>
  <c r="AS129" i="6"/>
  <c r="Y124" i="6"/>
  <c r="Z124" i="6"/>
  <c r="AP121" i="6"/>
  <c r="AS121" i="6"/>
  <c r="AM121" i="6"/>
  <c r="AO121" i="6"/>
  <c r="Y116" i="6"/>
  <c r="Z116" i="6"/>
  <c r="AP113" i="6"/>
  <c r="AS113" i="6"/>
  <c r="AM113" i="6"/>
  <c r="AO113" i="6"/>
  <c r="Y108" i="6"/>
  <c r="Z108" i="6"/>
  <c r="AP105" i="6"/>
  <c r="AS105" i="6"/>
  <c r="AM105" i="6"/>
  <c r="AO105" i="6"/>
  <c r="Y100" i="6"/>
  <c r="Z100" i="6"/>
  <c r="J100" i="6" s="1"/>
  <c r="AM97" i="6"/>
  <c r="AO97" i="6"/>
  <c r="AP97" i="6"/>
  <c r="AS97" i="6"/>
  <c r="Z92" i="6"/>
  <c r="J92" i="6" s="1"/>
  <c r="Y92" i="6"/>
  <c r="AM89" i="6"/>
  <c r="AO89" i="6"/>
  <c r="AP89" i="6"/>
  <c r="AS89" i="6"/>
  <c r="Z84" i="6"/>
  <c r="Y84" i="6"/>
  <c r="AM81" i="6"/>
  <c r="AO81" i="6"/>
  <c r="AP81" i="6"/>
  <c r="AS81" i="6"/>
  <c r="Z76" i="6"/>
  <c r="Y76" i="6"/>
  <c r="AM73" i="6"/>
  <c r="AO73" i="6"/>
  <c r="AP73" i="6"/>
  <c r="AS73" i="6"/>
  <c r="Z68" i="6"/>
  <c r="Y68" i="6"/>
  <c r="AM65" i="6"/>
  <c r="AO65" i="6"/>
  <c r="AP65" i="6"/>
  <c r="AS65" i="6"/>
  <c r="Z60" i="6"/>
  <c r="Y60" i="6"/>
  <c r="AM57" i="6"/>
  <c r="AO57" i="6"/>
  <c r="AP57" i="6"/>
  <c r="AS57" i="6"/>
  <c r="Z52" i="6"/>
  <c r="Y52" i="6"/>
  <c r="AM49" i="6"/>
  <c r="AO49" i="6"/>
  <c r="AP49" i="6"/>
  <c r="AS49" i="6"/>
  <c r="Z44" i="6"/>
  <c r="Y44" i="6"/>
  <c r="AM41" i="6"/>
  <c r="AO41" i="6"/>
  <c r="AP41" i="6"/>
  <c r="AS41" i="6"/>
  <c r="Z36" i="6"/>
  <c r="Y36" i="6"/>
  <c r="AM33" i="6"/>
  <c r="AO33" i="6"/>
  <c r="AP33" i="6"/>
  <c r="AS33" i="6"/>
  <c r="Y28" i="6"/>
  <c r="Z28" i="6"/>
  <c r="J28" i="6" s="1"/>
  <c r="AM25" i="6"/>
  <c r="AO25" i="6"/>
  <c r="AP25" i="6"/>
  <c r="AS25" i="6"/>
  <c r="Y20" i="6"/>
  <c r="Z20" i="6"/>
  <c r="J20" i="6" s="1"/>
  <c r="AA18" i="6"/>
  <c r="AB18" i="6" s="1"/>
  <c r="AM17" i="6"/>
  <c r="AO17" i="6"/>
  <c r="AP17" i="6"/>
  <c r="AS17" i="6"/>
  <c r="AS16" i="6"/>
  <c r="AM16" i="6"/>
  <c r="AP16" i="6"/>
  <c r="AO16" i="6"/>
  <c r="AA15" i="6"/>
  <c r="AB15" i="6" s="1"/>
  <c r="AS14" i="6"/>
  <c r="AP14" i="6"/>
  <c r="AM14" i="6"/>
  <c r="AO14" i="6"/>
  <c r="Z16" i="6"/>
  <c r="J16" i="6" s="1"/>
  <c r="AP13" i="6"/>
  <c r="AM13" i="6"/>
  <c r="AS13" i="6"/>
  <c r="AO13" i="6"/>
  <c r="Z15" i="6"/>
  <c r="J15" i="6" s="1"/>
  <c r="Z14" i="6"/>
  <c r="AA14" i="6" s="1"/>
  <c r="AB14" i="6" s="1"/>
  <c r="AA16" i="6"/>
  <c r="AB16" i="6" s="1"/>
  <c r="Z13" i="6"/>
  <c r="J13" i="6" s="1"/>
  <c r="AM15" i="6"/>
  <c r="AO15" i="6"/>
  <c r="AP15" i="6"/>
  <c r="AS15" i="6"/>
  <c r="Q4" i="5"/>
  <c r="K17" i="6"/>
  <c r="J19" i="6"/>
  <c r="J23" i="6"/>
  <c r="J24" i="6"/>
  <c r="J26" i="6"/>
  <c r="J27" i="6"/>
  <c r="J34" i="6"/>
  <c r="J36" i="6"/>
  <c r="J37" i="6"/>
  <c r="J38" i="6"/>
  <c r="J39" i="6"/>
  <c r="J48" i="6"/>
  <c r="K50" i="6"/>
  <c r="J53" i="6"/>
  <c r="J54" i="6"/>
  <c r="J55" i="6"/>
  <c r="J56" i="6"/>
  <c r="J57" i="6"/>
  <c r="K57" i="6"/>
  <c r="J58" i="6"/>
  <c r="J63" i="6"/>
  <c r="J64" i="6"/>
  <c r="J65" i="6"/>
  <c r="J66" i="6"/>
  <c r="K68" i="6"/>
  <c r="J71" i="6"/>
  <c r="J74" i="6"/>
  <c r="J76" i="6"/>
  <c r="J77" i="6"/>
  <c r="J79" i="6"/>
  <c r="K84" i="6"/>
  <c r="J86" i="6"/>
  <c r="J88" i="6"/>
  <c r="K91" i="6"/>
  <c r="K98" i="6"/>
  <c r="J99" i="6"/>
  <c r="J103" i="6"/>
  <c r="J104" i="6"/>
  <c r="J107" i="6"/>
  <c r="J108" i="6"/>
  <c r="K110" i="6"/>
  <c r="J112" i="6"/>
  <c r="J113" i="6"/>
  <c r="J116" i="6"/>
  <c r="J122" i="6"/>
  <c r="J124" i="6"/>
  <c r="J127" i="6"/>
  <c r="J128" i="6"/>
  <c r="K132" i="6"/>
  <c r="J132" i="6"/>
  <c r="J133" i="6"/>
  <c r="J137" i="6"/>
  <c r="J138" i="6"/>
  <c r="J145" i="6"/>
  <c r="J151" i="6"/>
  <c r="J159" i="6"/>
  <c r="K160" i="6"/>
  <c r="J161" i="6"/>
  <c r="J169" i="6"/>
  <c r="J170" i="6"/>
  <c r="J178" i="6"/>
  <c r="J194" i="6"/>
  <c r="J201" i="6"/>
  <c r="J209" i="6"/>
  <c r="J14" i="6" l="1"/>
  <c r="AR4" i="6"/>
  <c r="AV4" i="6"/>
  <c r="AP4" i="6"/>
  <c r="AS4" i="6"/>
  <c r="K116" i="6"/>
  <c r="AC116" i="6" s="1"/>
  <c r="AE116" i="6" s="1"/>
  <c r="K60" i="6"/>
  <c r="K204" i="6"/>
  <c r="AF204" i="6" s="1"/>
  <c r="K27" i="6"/>
  <c r="AC27" i="6" s="1"/>
  <c r="AE27" i="6" s="1"/>
  <c r="AA13" i="6"/>
  <c r="AB13" i="6" s="1"/>
  <c r="AE4" i="6" s="1"/>
  <c r="AD116" i="6"/>
  <c r="AF116" i="6"/>
  <c r="AC60" i="6"/>
  <c r="AE60" i="6" s="1"/>
  <c r="AD60" i="6"/>
  <c r="AF60" i="6"/>
  <c r="AD50" i="6"/>
  <c r="AF50" i="6"/>
  <c r="AC50" i="6"/>
  <c r="AE50" i="6" s="1"/>
  <c r="AD84" i="6"/>
  <c r="AC84" i="6"/>
  <c r="AE84" i="6" s="1"/>
  <c r="AF84" i="6"/>
  <c r="AC98" i="6"/>
  <c r="AE98" i="6" s="1"/>
  <c r="AD98" i="6"/>
  <c r="AF98" i="6"/>
  <c r="AC68" i="6"/>
  <c r="AE68" i="6" s="1"/>
  <c r="AD68" i="6"/>
  <c r="M68" i="6" s="1"/>
  <c r="AF68" i="6"/>
  <c r="AC57" i="6"/>
  <c r="AE57" i="6" s="1"/>
  <c r="AD57" i="6"/>
  <c r="AF57" i="6"/>
  <c r="AF17" i="6"/>
  <c r="AC17" i="6"/>
  <c r="AE17" i="6" s="1"/>
  <c r="AD17" i="6"/>
  <c r="AC110" i="6"/>
  <c r="AE110" i="6" s="1"/>
  <c r="AD110" i="6"/>
  <c r="AF110" i="6"/>
  <c r="AF160" i="6"/>
  <c r="N160" i="6" s="1"/>
  <c r="AD160" i="6"/>
  <c r="M160" i="6" s="1"/>
  <c r="AC160" i="6"/>
  <c r="AE160" i="6" s="1"/>
  <c r="AC132" i="6"/>
  <c r="AE132" i="6" s="1"/>
  <c r="AD132" i="6"/>
  <c r="AF132" i="6"/>
  <c r="AC91" i="6"/>
  <c r="AE91" i="6" s="1"/>
  <c r="AD91" i="6"/>
  <c r="AF91" i="6"/>
  <c r="AD204" i="6"/>
  <c r="AC204" i="6"/>
  <c r="AE204" i="6" s="1"/>
  <c r="K14" i="6"/>
  <c r="K202" i="6"/>
  <c r="K101" i="6"/>
  <c r="J167" i="6"/>
  <c r="J154" i="6"/>
  <c r="J146" i="6"/>
  <c r="J142" i="6"/>
  <c r="J30" i="6"/>
  <c r="K130" i="6"/>
  <c r="K163" i="6"/>
  <c r="K147" i="6"/>
  <c r="K140" i="6"/>
  <c r="K103" i="6"/>
  <c r="J78" i="6"/>
  <c r="J43" i="6"/>
  <c r="J18" i="6"/>
  <c r="J193" i="6"/>
  <c r="J164" i="6"/>
  <c r="J140" i="6"/>
  <c r="J119" i="6"/>
  <c r="J115" i="6"/>
  <c r="K65" i="6"/>
  <c r="J40" i="6"/>
  <c r="K102" i="6"/>
  <c r="K206" i="6"/>
  <c r="J180" i="6"/>
  <c r="K167" i="6"/>
  <c r="J162" i="6"/>
  <c r="J136" i="6"/>
  <c r="J130" i="6"/>
  <c r="J105" i="6"/>
  <c r="J96" i="6"/>
  <c r="J81" i="6"/>
  <c r="J44" i="6"/>
  <c r="K24" i="6"/>
  <c r="K19" i="6"/>
  <c r="K192" i="6"/>
  <c r="J165" i="6"/>
  <c r="J118" i="6"/>
  <c r="J98" i="6"/>
  <c r="K54" i="6"/>
  <c r="J49" i="6"/>
  <c r="K46" i="6"/>
  <c r="K42" i="6"/>
  <c r="J160" i="6"/>
  <c r="J153" i="6"/>
  <c r="K152" i="6"/>
  <c r="J117" i="6"/>
  <c r="K111" i="6"/>
  <c r="K95" i="6"/>
  <c r="K209" i="6"/>
  <c r="J106" i="6"/>
  <c r="J61" i="6"/>
  <c r="K39" i="6"/>
  <c r="K92" i="6"/>
  <c r="J84" i="6"/>
  <c r="J208" i="6"/>
  <c r="J204" i="6"/>
  <c r="J199" i="6"/>
  <c r="K195" i="6"/>
  <c r="J172" i="6"/>
  <c r="J114" i="6"/>
  <c r="K49" i="6"/>
  <c r="K35" i="6"/>
  <c r="J197" i="6"/>
  <c r="J156" i="6"/>
  <c r="J120" i="6"/>
  <c r="J31" i="6"/>
  <c r="K201" i="6"/>
  <c r="J189" i="6"/>
  <c r="J177" i="6"/>
  <c r="K33" i="6"/>
  <c r="K207" i="6"/>
  <c r="J206" i="6"/>
  <c r="J200" i="6"/>
  <c r="J185" i="6"/>
  <c r="J141" i="6"/>
  <c r="J134" i="6"/>
  <c r="J123" i="6"/>
  <c r="J51" i="6"/>
  <c r="J32" i="6"/>
  <c r="J207" i="6"/>
  <c r="K198" i="6"/>
  <c r="K166" i="6"/>
  <c r="K165" i="6"/>
  <c r="K139" i="6"/>
  <c r="J47" i="6"/>
  <c r="J135" i="6"/>
  <c r="J73" i="6"/>
  <c r="J52" i="6"/>
  <c r="J41" i="6"/>
  <c r="K69" i="6"/>
  <c r="K146" i="6"/>
  <c r="K122" i="6"/>
  <c r="K51" i="6"/>
  <c r="K156" i="6"/>
  <c r="K114" i="6"/>
  <c r="K112" i="6"/>
  <c r="K90" i="6"/>
  <c r="K72" i="6"/>
  <c r="K41" i="6"/>
  <c r="K32" i="6"/>
  <c r="K154" i="6"/>
  <c r="J152" i="6"/>
  <c r="K136" i="6"/>
  <c r="K133" i="6"/>
  <c r="K67" i="6"/>
  <c r="K62" i="6"/>
  <c r="K29" i="6"/>
  <c r="K197" i="6"/>
  <c r="K190" i="6"/>
  <c r="J210" i="6"/>
  <c r="K205" i="6"/>
  <c r="J202" i="6"/>
  <c r="K194" i="6"/>
  <c r="K208" i="6"/>
  <c r="J205" i="6"/>
  <c r="K200" i="6"/>
  <c r="K188" i="6"/>
  <c r="J192" i="6"/>
  <c r="K211" i="6"/>
  <c r="K203" i="6"/>
  <c r="K196" i="6"/>
  <c r="J188" i="6"/>
  <c r="K187" i="6"/>
  <c r="K193" i="6"/>
  <c r="J211" i="6"/>
  <c r="J203" i="6"/>
  <c r="J198" i="6"/>
  <c r="J196" i="6"/>
  <c r="J195" i="6"/>
  <c r="K191" i="6"/>
  <c r="J191" i="6"/>
  <c r="K189" i="6"/>
  <c r="J139" i="6"/>
  <c r="J184" i="6"/>
  <c r="K179" i="6"/>
  <c r="J176" i="6"/>
  <c r="K171" i="6"/>
  <c r="J168" i="6"/>
  <c r="K161" i="6"/>
  <c r="J187" i="6"/>
  <c r="K182" i="6"/>
  <c r="J179" i="6"/>
  <c r="K174" i="6"/>
  <c r="J171" i="6"/>
  <c r="K159" i="6"/>
  <c r="J147" i="6"/>
  <c r="J190" i="6"/>
  <c r="J182" i="6"/>
  <c r="J174" i="6"/>
  <c r="K137" i="6"/>
  <c r="K180" i="6"/>
  <c r="K172" i="6"/>
  <c r="K135" i="6"/>
  <c r="J131" i="6"/>
  <c r="J157" i="6"/>
  <c r="J155" i="6"/>
  <c r="K186" i="6"/>
  <c r="J183" i="6"/>
  <c r="K178" i="6"/>
  <c r="J175" i="6"/>
  <c r="K170" i="6"/>
  <c r="K164" i="6"/>
  <c r="J163" i="6"/>
  <c r="K153" i="6"/>
  <c r="K145" i="6"/>
  <c r="J129" i="6"/>
  <c r="K151" i="6"/>
  <c r="K143" i="6"/>
  <c r="J121" i="6"/>
  <c r="K158" i="6"/>
  <c r="K150" i="6"/>
  <c r="K142" i="6"/>
  <c r="K134" i="6"/>
  <c r="K127" i="6"/>
  <c r="J166" i="6"/>
  <c r="J158" i="6"/>
  <c r="J150" i="6"/>
  <c r="K129" i="6"/>
  <c r="K125" i="6"/>
  <c r="K121" i="6"/>
  <c r="K128" i="6"/>
  <c r="J125" i="6"/>
  <c r="K117" i="6"/>
  <c r="K113" i="6"/>
  <c r="J102" i="6"/>
  <c r="K81" i="6"/>
  <c r="K120" i="6"/>
  <c r="K107" i="6"/>
  <c r="K105" i="6"/>
  <c r="J110" i="6"/>
  <c r="J101" i="6"/>
  <c r="K118" i="6"/>
  <c r="K115" i="6"/>
  <c r="K100" i="6"/>
  <c r="J109" i="6"/>
  <c r="K93" i="6"/>
  <c r="K124" i="6"/>
  <c r="K108" i="6"/>
  <c r="K109" i="6"/>
  <c r="K106" i="6"/>
  <c r="J95" i="6"/>
  <c r="K89" i="6"/>
  <c r="J83" i="6"/>
  <c r="J97" i="6"/>
  <c r="K96" i="6"/>
  <c r="J87" i="6"/>
  <c r="J91" i="6"/>
  <c r="K87" i="6"/>
  <c r="K85" i="6"/>
  <c r="K86" i="6"/>
  <c r="K80" i="6"/>
  <c r="J94" i="6"/>
  <c r="K79" i="6"/>
  <c r="K77" i="6"/>
  <c r="K75" i="6"/>
  <c r="K73" i="6"/>
  <c r="J72" i="6"/>
  <c r="K71" i="6"/>
  <c r="K61" i="6"/>
  <c r="J89" i="6"/>
  <c r="J90" i="6"/>
  <c r="J82" i="6"/>
  <c r="J67" i="6"/>
  <c r="K78" i="6"/>
  <c r="K74" i="6"/>
  <c r="K70" i="6"/>
  <c r="J59" i="6"/>
  <c r="K55" i="6"/>
  <c r="J75" i="6"/>
  <c r="K64" i="6"/>
  <c r="K56" i="6"/>
  <c r="J60" i="6"/>
  <c r="J68" i="6"/>
  <c r="K63" i="6"/>
  <c r="K66" i="6"/>
  <c r="K58" i="6"/>
  <c r="K52" i="6"/>
  <c r="K53" i="6"/>
  <c r="K40" i="6"/>
  <c r="J46" i="6"/>
  <c r="K43" i="6"/>
  <c r="J50" i="6"/>
  <c r="K48" i="6"/>
  <c r="J42" i="6"/>
  <c r="K38" i="6"/>
  <c r="K23" i="6"/>
  <c r="K44" i="6"/>
  <c r="K45" i="6"/>
  <c r="J17" i="6"/>
  <c r="K37" i="6"/>
  <c r="J33" i="6"/>
  <c r="J25" i="6"/>
  <c r="K25" i="6"/>
  <c r="K26" i="6"/>
  <c r="J29" i="6"/>
  <c r="K28" i="6"/>
  <c r="K36" i="6"/>
  <c r="K21" i="6"/>
  <c r="K34" i="6"/>
  <c r="K31" i="6"/>
  <c r="K15" i="6"/>
  <c r="K20" i="6"/>
  <c r="K18" i="6"/>
  <c r="J21" i="6"/>
  <c r="AD27" i="6" l="1"/>
  <c r="M27" i="6" s="1"/>
  <c r="AF27" i="6"/>
  <c r="N27" i="6" s="1"/>
  <c r="K13" i="6"/>
  <c r="AN13" i="6" s="1"/>
  <c r="AC109" i="6"/>
  <c r="AE109" i="6" s="1"/>
  <c r="AD109" i="6"/>
  <c r="AF109" i="6"/>
  <c r="AF159" i="6"/>
  <c r="AD159" i="6"/>
  <c r="AC159" i="6"/>
  <c r="AE159" i="6" s="1"/>
  <c r="AD51" i="6"/>
  <c r="M51" i="6" s="1"/>
  <c r="AC51" i="6"/>
  <c r="AE51" i="6" s="1"/>
  <c r="AF51" i="6"/>
  <c r="N51" i="6" s="1"/>
  <c r="AD49" i="6"/>
  <c r="M49" i="6" s="1"/>
  <c r="AC49" i="6"/>
  <c r="AE49" i="6" s="1"/>
  <c r="AF49" i="6"/>
  <c r="N49" i="6" s="1"/>
  <c r="AC102" i="6"/>
  <c r="AE102" i="6" s="1"/>
  <c r="AD102" i="6"/>
  <c r="M102" i="6" s="1"/>
  <c r="AF102" i="6"/>
  <c r="N102" i="6" s="1"/>
  <c r="AF36" i="6"/>
  <c r="AC36" i="6"/>
  <c r="AE36" i="6" s="1"/>
  <c r="AD36" i="6"/>
  <c r="AC66" i="6"/>
  <c r="AE66" i="6" s="1"/>
  <c r="AD66" i="6"/>
  <c r="AF66" i="6"/>
  <c r="AC56" i="6"/>
  <c r="AE56" i="6" s="1"/>
  <c r="AD56" i="6"/>
  <c r="AF56" i="6"/>
  <c r="AC73" i="6"/>
  <c r="AE73" i="6" s="1"/>
  <c r="AD73" i="6"/>
  <c r="AF73" i="6"/>
  <c r="AC87" i="6"/>
  <c r="AE87" i="6" s="1"/>
  <c r="AD87" i="6"/>
  <c r="AF87" i="6"/>
  <c r="AC106" i="6"/>
  <c r="AE106" i="6" s="1"/>
  <c r="AD106" i="6"/>
  <c r="AF106" i="6"/>
  <c r="AC118" i="6"/>
  <c r="AE118" i="6" s="1"/>
  <c r="AD118" i="6"/>
  <c r="AF118" i="6"/>
  <c r="AC113" i="6"/>
  <c r="AE113" i="6" s="1"/>
  <c r="AD113" i="6"/>
  <c r="AF113" i="6"/>
  <c r="AC143" i="6"/>
  <c r="AE143" i="6" s="1"/>
  <c r="AD143" i="6"/>
  <c r="AF143" i="6"/>
  <c r="AF164" i="6"/>
  <c r="AD164" i="6"/>
  <c r="AC164" i="6"/>
  <c r="AE164" i="6" s="1"/>
  <c r="AF191" i="6"/>
  <c r="AC191" i="6"/>
  <c r="AE191" i="6" s="1"/>
  <c r="AD191" i="6"/>
  <c r="AC200" i="6"/>
  <c r="AE200" i="6" s="1"/>
  <c r="AF200" i="6"/>
  <c r="AD200" i="6"/>
  <c r="AF197" i="6"/>
  <c r="AD197" i="6"/>
  <c r="AC197" i="6"/>
  <c r="AE197" i="6" s="1"/>
  <c r="AF156" i="6"/>
  <c r="N156" i="6" s="1"/>
  <c r="AD156" i="6"/>
  <c r="M156" i="6" s="1"/>
  <c r="AC156" i="6"/>
  <c r="AE156" i="6" s="1"/>
  <c r="AF33" i="6"/>
  <c r="AC33" i="6"/>
  <c r="AE33" i="6" s="1"/>
  <c r="AD33" i="6"/>
  <c r="AF35" i="6"/>
  <c r="N35" i="6" s="1"/>
  <c r="AC35" i="6"/>
  <c r="AE35" i="6" s="1"/>
  <c r="AD35" i="6"/>
  <c r="M35" i="6" s="1"/>
  <c r="AC111" i="6"/>
  <c r="AE111" i="6" s="1"/>
  <c r="AD111" i="6"/>
  <c r="M111" i="6" s="1"/>
  <c r="AF111" i="6"/>
  <c r="N111" i="6" s="1"/>
  <c r="AD54" i="6"/>
  <c r="M54" i="6" s="1"/>
  <c r="AF54" i="6"/>
  <c r="N54" i="6" s="1"/>
  <c r="AC54" i="6"/>
  <c r="AE54" i="6" s="1"/>
  <c r="AC206" i="6"/>
  <c r="AE206" i="6" s="1"/>
  <c r="AD206" i="6"/>
  <c r="M206" i="6" s="1"/>
  <c r="AF206" i="6"/>
  <c r="N206" i="6" s="1"/>
  <c r="AF163" i="6"/>
  <c r="N163" i="6" s="1"/>
  <c r="AD163" i="6"/>
  <c r="M163" i="6" s="1"/>
  <c r="AC163" i="6"/>
  <c r="AE163" i="6" s="1"/>
  <c r="AC202" i="6"/>
  <c r="AE202" i="6" s="1"/>
  <c r="AD202" i="6"/>
  <c r="M202" i="6" s="1"/>
  <c r="AF202" i="6"/>
  <c r="N202" i="6" s="1"/>
  <c r="AF28" i="6"/>
  <c r="AC28" i="6"/>
  <c r="AE28" i="6" s="1"/>
  <c r="AD28" i="6"/>
  <c r="AC75" i="6"/>
  <c r="AE75" i="6" s="1"/>
  <c r="AD75" i="6"/>
  <c r="AF75" i="6"/>
  <c r="AF154" i="6"/>
  <c r="N154" i="6" s="1"/>
  <c r="AD154" i="6"/>
  <c r="M154" i="6" s="1"/>
  <c r="AC154" i="6"/>
  <c r="AE154" i="6" s="1"/>
  <c r="AF20" i="6"/>
  <c r="AC20" i="6"/>
  <c r="AE20" i="6" s="1"/>
  <c r="AD20" i="6"/>
  <c r="AF45" i="6"/>
  <c r="AD45" i="6"/>
  <c r="AC45" i="6"/>
  <c r="AE45" i="6" s="1"/>
  <c r="AD77" i="6"/>
  <c r="AF77" i="6"/>
  <c r="AC77" i="6"/>
  <c r="AE77" i="6" s="1"/>
  <c r="AC108" i="6"/>
  <c r="AE108" i="6" s="1"/>
  <c r="AD108" i="6"/>
  <c r="AF108" i="6"/>
  <c r="AC127" i="6"/>
  <c r="AE127" i="6" s="1"/>
  <c r="AD127" i="6"/>
  <c r="AF127" i="6"/>
  <c r="AF172" i="6"/>
  <c r="AD172" i="6"/>
  <c r="AC172" i="6"/>
  <c r="AE172" i="6" s="1"/>
  <c r="AD208" i="6"/>
  <c r="AC208" i="6"/>
  <c r="AE208" i="6" s="1"/>
  <c r="AF208" i="6"/>
  <c r="AF32" i="6"/>
  <c r="AC32" i="6"/>
  <c r="AE32" i="6" s="1"/>
  <c r="AD32" i="6"/>
  <c r="AD122" i="6"/>
  <c r="M122" i="6" s="1"/>
  <c r="AF122" i="6"/>
  <c r="N122" i="6" s="1"/>
  <c r="AC122" i="6"/>
  <c r="AE122" i="6" s="1"/>
  <c r="AC139" i="6"/>
  <c r="AE139" i="6" s="1"/>
  <c r="AD139" i="6"/>
  <c r="M139" i="6" s="1"/>
  <c r="AF139" i="6"/>
  <c r="N139" i="6" s="1"/>
  <c r="AC92" i="6"/>
  <c r="AE92" i="6" s="1"/>
  <c r="AD92" i="6"/>
  <c r="M92" i="6" s="1"/>
  <c r="AF92" i="6"/>
  <c r="N92" i="6" s="1"/>
  <c r="AF152" i="6"/>
  <c r="AD152" i="6"/>
  <c r="AC152" i="6"/>
  <c r="AE152" i="6" s="1"/>
  <c r="AF18" i="6"/>
  <c r="AC18" i="6"/>
  <c r="AE18" i="6" s="1"/>
  <c r="AD18" i="6"/>
  <c r="AC63" i="6"/>
  <c r="AE63" i="6" s="1"/>
  <c r="AD63" i="6"/>
  <c r="AF63" i="6"/>
  <c r="AD55" i="6"/>
  <c r="AC55" i="6"/>
  <c r="AE55" i="6" s="1"/>
  <c r="AF55" i="6"/>
  <c r="AD79" i="6"/>
  <c r="AF79" i="6"/>
  <c r="AC79" i="6"/>
  <c r="AE79" i="6" s="1"/>
  <c r="AC96" i="6"/>
  <c r="AE96" i="6" s="1"/>
  <c r="AD96" i="6"/>
  <c r="AF96" i="6"/>
  <c r="AD124" i="6"/>
  <c r="AF124" i="6"/>
  <c r="AC124" i="6"/>
  <c r="AE124" i="6" s="1"/>
  <c r="AC105" i="6"/>
  <c r="AE105" i="6" s="1"/>
  <c r="AD105" i="6"/>
  <c r="AF105" i="6"/>
  <c r="AC128" i="6"/>
  <c r="AE128" i="6" s="1"/>
  <c r="AD128" i="6"/>
  <c r="AF128" i="6"/>
  <c r="AC134" i="6"/>
  <c r="AE134" i="6" s="1"/>
  <c r="AD134" i="6"/>
  <c r="AF134" i="6"/>
  <c r="AD178" i="6"/>
  <c r="AF178" i="6"/>
  <c r="AC178" i="6"/>
  <c r="AE178" i="6" s="1"/>
  <c r="AD180" i="6"/>
  <c r="AF180" i="6"/>
  <c r="AC180" i="6"/>
  <c r="AE180" i="6" s="1"/>
  <c r="AF174" i="6"/>
  <c r="AD174" i="6"/>
  <c r="AC174" i="6"/>
  <c r="AE174" i="6" s="1"/>
  <c r="AD179" i="6"/>
  <c r="AC179" i="6"/>
  <c r="AE179" i="6" s="1"/>
  <c r="AF179" i="6"/>
  <c r="AC196" i="6"/>
  <c r="AE196" i="6" s="1"/>
  <c r="AF196" i="6"/>
  <c r="AD196" i="6"/>
  <c r="AD194" i="6"/>
  <c r="AC194" i="6"/>
  <c r="AE194" i="6" s="1"/>
  <c r="AF194" i="6"/>
  <c r="AF29" i="6"/>
  <c r="N29" i="6" s="1"/>
  <c r="AC29" i="6"/>
  <c r="AE29" i="6" s="1"/>
  <c r="AD29" i="6"/>
  <c r="M29" i="6" s="1"/>
  <c r="AF41" i="6"/>
  <c r="N41" i="6" s="1"/>
  <c r="AD41" i="6"/>
  <c r="M41" i="6" s="1"/>
  <c r="AC41" i="6"/>
  <c r="AE41" i="6" s="1"/>
  <c r="AC146" i="6"/>
  <c r="AE146" i="6" s="1"/>
  <c r="AD146" i="6"/>
  <c r="M146" i="6" s="1"/>
  <c r="AF146" i="6"/>
  <c r="N146" i="6" s="1"/>
  <c r="AF165" i="6"/>
  <c r="N165" i="6" s="1"/>
  <c r="AD165" i="6"/>
  <c r="M165" i="6" s="1"/>
  <c r="AC165" i="6"/>
  <c r="AE165" i="6" s="1"/>
  <c r="AF201" i="6"/>
  <c r="N201" i="6" s="1"/>
  <c r="AD201" i="6"/>
  <c r="M201" i="6" s="1"/>
  <c r="AC201" i="6"/>
  <c r="AE201" i="6" s="1"/>
  <c r="AF39" i="6"/>
  <c r="AD39" i="6"/>
  <c r="AC39" i="6"/>
  <c r="AE39" i="6" s="1"/>
  <c r="AF43" i="6"/>
  <c r="AD43" i="6"/>
  <c r="AC43" i="6"/>
  <c r="AE43" i="6" s="1"/>
  <c r="AF170" i="6"/>
  <c r="AD170" i="6"/>
  <c r="AC170" i="6"/>
  <c r="AE170" i="6" s="1"/>
  <c r="AF44" i="6"/>
  <c r="AD44" i="6"/>
  <c r="AC44" i="6"/>
  <c r="AE44" i="6" s="1"/>
  <c r="AF31" i="6"/>
  <c r="AC31" i="6"/>
  <c r="AE31" i="6" s="1"/>
  <c r="AD31" i="6"/>
  <c r="AF25" i="6"/>
  <c r="AC25" i="6"/>
  <c r="AE25" i="6" s="1"/>
  <c r="AD25" i="6"/>
  <c r="AF23" i="6"/>
  <c r="AC23" i="6"/>
  <c r="AE23" i="6" s="1"/>
  <c r="AD23" i="6"/>
  <c r="AF40" i="6"/>
  <c r="AD40" i="6"/>
  <c r="AC40" i="6"/>
  <c r="AE40" i="6" s="1"/>
  <c r="AC93" i="6"/>
  <c r="AE93" i="6" s="1"/>
  <c r="AD93" i="6"/>
  <c r="AF93" i="6"/>
  <c r="AC107" i="6"/>
  <c r="AE107" i="6" s="1"/>
  <c r="AD107" i="6"/>
  <c r="AF107" i="6"/>
  <c r="AD121" i="6"/>
  <c r="AC121" i="6"/>
  <c r="AE121" i="6" s="1"/>
  <c r="AF121" i="6"/>
  <c r="AC142" i="6"/>
  <c r="AE142" i="6" s="1"/>
  <c r="AD142" i="6"/>
  <c r="AF142" i="6"/>
  <c r="AC137" i="6"/>
  <c r="AE137" i="6" s="1"/>
  <c r="AD137" i="6"/>
  <c r="AF137" i="6"/>
  <c r="AF203" i="6"/>
  <c r="AC203" i="6"/>
  <c r="AE203" i="6" s="1"/>
  <c r="AD203" i="6"/>
  <c r="AC62" i="6"/>
  <c r="AE62" i="6" s="1"/>
  <c r="AD62" i="6"/>
  <c r="M62" i="6" s="1"/>
  <c r="AF62" i="6"/>
  <c r="N62" i="6" s="1"/>
  <c r="AC72" i="6"/>
  <c r="AE72" i="6" s="1"/>
  <c r="AD72" i="6"/>
  <c r="M72" i="6" s="1"/>
  <c r="AF72" i="6"/>
  <c r="N72" i="6" s="1"/>
  <c r="AC69" i="6"/>
  <c r="AE69" i="6" s="1"/>
  <c r="AD69" i="6"/>
  <c r="M69" i="6" s="1"/>
  <c r="AF69" i="6"/>
  <c r="N69" i="6" s="1"/>
  <c r="AF166" i="6"/>
  <c r="AD166" i="6"/>
  <c r="AC166" i="6"/>
  <c r="AE166" i="6" s="1"/>
  <c r="AF195" i="6"/>
  <c r="N195" i="6" s="1"/>
  <c r="AD195" i="6"/>
  <c r="M195" i="6" s="1"/>
  <c r="AC195" i="6"/>
  <c r="AE195" i="6" s="1"/>
  <c r="AD192" i="6"/>
  <c r="M192" i="6" s="1"/>
  <c r="AC192" i="6"/>
  <c r="AE192" i="6" s="1"/>
  <c r="AF192" i="6"/>
  <c r="N192" i="6" s="1"/>
  <c r="AC65" i="6"/>
  <c r="AE65" i="6" s="1"/>
  <c r="AD65" i="6"/>
  <c r="M65" i="6" s="1"/>
  <c r="AF65" i="6"/>
  <c r="N65" i="6" s="1"/>
  <c r="AD151" i="6"/>
  <c r="AF151" i="6"/>
  <c r="AC151" i="6"/>
  <c r="AE151" i="6" s="1"/>
  <c r="AF34" i="6"/>
  <c r="AC34" i="6"/>
  <c r="AE34" i="6" s="1"/>
  <c r="AD34" i="6"/>
  <c r="AD53" i="6"/>
  <c r="AC53" i="6"/>
  <c r="AE53" i="6" s="1"/>
  <c r="AF53" i="6"/>
  <c r="AC70" i="6"/>
  <c r="AE70" i="6" s="1"/>
  <c r="AD70" i="6"/>
  <c r="AF70" i="6"/>
  <c r="AC61" i="6"/>
  <c r="AE61" i="6" s="1"/>
  <c r="AD61" i="6"/>
  <c r="AF61" i="6"/>
  <c r="AD80" i="6"/>
  <c r="AF80" i="6"/>
  <c r="AC80" i="6"/>
  <c r="AE80" i="6" s="1"/>
  <c r="AD120" i="6"/>
  <c r="AC120" i="6"/>
  <c r="AE120" i="6" s="1"/>
  <c r="AF120" i="6"/>
  <c r="AC125" i="6"/>
  <c r="AE125" i="6" s="1"/>
  <c r="AD125" i="6"/>
  <c r="AF125" i="6"/>
  <c r="AD150" i="6"/>
  <c r="AC150" i="6"/>
  <c r="AE150" i="6" s="1"/>
  <c r="AF150" i="6"/>
  <c r="AC145" i="6"/>
  <c r="AE145" i="6" s="1"/>
  <c r="AD145" i="6"/>
  <c r="AF145" i="6"/>
  <c r="AF186" i="6"/>
  <c r="AD186" i="6"/>
  <c r="AC186" i="6"/>
  <c r="AE186" i="6" s="1"/>
  <c r="AF182" i="6"/>
  <c r="AC182" i="6"/>
  <c r="AE182" i="6" s="1"/>
  <c r="AD182" i="6"/>
  <c r="AF211" i="6"/>
  <c r="AC211" i="6"/>
  <c r="AE211" i="6" s="1"/>
  <c r="AD211" i="6"/>
  <c r="AF205" i="6"/>
  <c r="AD205" i="6"/>
  <c r="AC205" i="6"/>
  <c r="AE205" i="6" s="1"/>
  <c r="AC67" i="6"/>
  <c r="AE67" i="6" s="1"/>
  <c r="AD67" i="6"/>
  <c r="AF67" i="6"/>
  <c r="AC90" i="6"/>
  <c r="AE90" i="6" s="1"/>
  <c r="AD90" i="6"/>
  <c r="AF90" i="6"/>
  <c r="AD198" i="6"/>
  <c r="M198" i="6" s="1"/>
  <c r="AC198" i="6"/>
  <c r="AE198" i="6" s="1"/>
  <c r="AF198" i="6"/>
  <c r="N198" i="6" s="1"/>
  <c r="AF42" i="6"/>
  <c r="N42" i="6" s="1"/>
  <c r="AD42" i="6"/>
  <c r="M42" i="6" s="1"/>
  <c r="AC42" i="6"/>
  <c r="AE42" i="6" s="1"/>
  <c r="AF19" i="6"/>
  <c r="N19" i="6" s="1"/>
  <c r="AC19" i="6"/>
  <c r="AE19" i="6" s="1"/>
  <c r="AD19" i="6"/>
  <c r="M19" i="6" s="1"/>
  <c r="AC103" i="6"/>
  <c r="AE103" i="6" s="1"/>
  <c r="AD103" i="6"/>
  <c r="M103" i="6" s="1"/>
  <c r="AF103" i="6"/>
  <c r="N103" i="6" s="1"/>
  <c r="AC64" i="6"/>
  <c r="AE64" i="6" s="1"/>
  <c r="AD64" i="6"/>
  <c r="AF64" i="6"/>
  <c r="AC117" i="6"/>
  <c r="AE117" i="6" s="1"/>
  <c r="AD117" i="6"/>
  <c r="AF117" i="6"/>
  <c r="AF171" i="6"/>
  <c r="AD171" i="6"/>
  <c r="AC171" i="6"/>
  <c r="AE171" i="6" s="1"/>
  <c r="AF26" i="6"/>
  <c r="AC26" i="6"/>
  <c r="AE26" i="6" s="1"/>
  <c r="AD26" i="6"/>
  <c r="AD52" i="6"/>
  <c r="AF52" i="6"/>
  <c r="AC52" i="6"/>
  <c r="AE52" i="6" s="1"/>
  <c r="AC74" i="6"/>
  <c r="AE74" i="6" s="1"/>
  <c r="AD74" i="6"/>
  <c r="AF74" i="6"/>
  <c r="AC71" i="6"/>
  <c r="AE71" i="6" s="1"/>
  <c r="AD71" i="6"/>
  <c r="AF71" i="6"/>
  <c r="AC86" i="6"/>
  <c r="AE86" i="6" s="1"/>
  <c r="AD86" i="6"/>
  <c r="AF86" i="6"/>
  <c r="AF89" i="6"/>
  <c r="AC89" i="6"/>
  <c r="AE89" i="6" s="1"/>
  <c r="AD89" i="6"/>
  <c r="AC100" i="6"/>
  <c r="AE100" i="6" s="1"/>
  <c r="AD100" i="6"/>
  <c r="AF100" i="6"/>
  <c r="AD81" i="6"/>
  <c r="AF81" i="6"/>
  <c r="AC81" i="6"/>
  <c r="AE81" i="6" s="1"/>
  <c r="AC129" i="6"/>
  <c r="AE129" i="6" s="1"/>
  <c r="AD129" i="6"/>
  <c r="AF129" i="6"/>
  <c r="AF158" i="6"/>
  <c r="AD158" i="6"/>
  <c r="AC158" i="6"/>
  <c r="AE158" i="6" s="1"/>
  <c r="AF153" i="6"/>
  <c r="AD153" i="6"/>
  <c r="AC153" i="6"/>
  <c r="AE153" i="6" s="1"/>
  <c r="AF189" i="6"/>
  <c r="AD189" i="6"/>
  <c r="AC189" i="6"/>
  <c r="AE189" i="6" s="1"/>
  <c r="AF193" i="6"/>
  <c r="AD193" i="6"/>
  <c r="AC193" i="6"/>
  <c r="AE193" i="6" s="1"/>
  <c r="AC133" i="6"/>
  <c r="AE133" i="6" s="1"/>
  <c r="AD133" i="6"/>
  <c r="M133" i="6" s="1"/>
  <c r="AF133" i="6"/>
  <c r="N133" i="6" s="1"/>
  <c r="AC112" i="6"/>
  <c r="AE112" i="6" s="1"/>
  <c r="AD112" i="6"/>
  <c r="M112" i="6" s="1"/>
  <c r="AF112" i="6"/>
  <c r="N112" i="6" s="1"/>
  <c r="AF209" i="6"/>
  <c r="N209" i="6" s="1"/>
  <c r="AD209" i="6"/>
  <c r="M209" i="6" s="1"/>
  <c r="AC209" i="6"/>
  <c r="AE209" i="6" s="1"/>
  <c r="AF46" i="6"/>
  <c r="N46" i="6" s="1"/>
  <c r="AD46" i="6"/>
  <c r="M46" i="6" s="1"/>
  <c r="AC46" i="6"/>
  <c r="AE46" i="6" s="1"/>
  <c r="AF24" i="6"/>
  <c r="N24" i="6" s="1"/>
  <c r="AC24" i="6"/>
  <c r="AE24" i="6" s="1"/>
  <c r="AD24" i="6"/>
  <c r="M24" i="6" s="1"/>
  <c r="AF167" i="6"/>
  <c r="N167" i="6" s="1"/>
  <c r="AD167" i="6"/>
  <c r="M167" i="6" s="1"/>
  <c r="AC167" i="6"/>
  <c r="AE167" i="6" s="1"/>
  <c r="AC140" i="6"/>
  <c r="AE140" i="6" s="1"/>
  <c r="AD140" i="6"/>
  <c r="M140" i="6" s="1"/>
  <c r="AF140" i="6"/>
  <c r="N140" i="6" s="1"/>
  <c r="AC135" i="6"/>
  <c r="AE135" i="6" s="1"/>
  <c r="AD135" i="6"/>
  <c r="AF135" i="6"/>
  <c r="AF187" i="6"/>
  <c r="AC187" i="6"/>
  <c r="AE187" i="6" s="1"/>
  <c r="AD187" i="6"/>
  <c r="AC130" i="6"/>
  <c r="AE130" i="6" s="1"/>
  <c r="AD130" i="6"/>
  <c r="M130" i="6" s="1"/>
  <c r="AF130" i="6"/>
  <c r="N130" i="6" s="1"/>
  <c r="AF38" i="6"/>
  <c r="AC38" i="6"/>
  <c r="AE38" i="6" s="1"/>
  <c r="AD38" i="6"/>
  <c r="AF21" i="6"/>
  <c r="AC21" i="6"/>
  <c r="AE21" i="6" s="1"/>
  <c r="AD21" i="6"/>
  <c r="AF37" i="6"/>
  <c r="AC37" i="6"/>
  <c r="AE37" i="6" s="1"/>
  <c r="AD37" i="6"/>
  <c r="AD48" i="6"/>
  <c r="AF48" i="6"/>
  <c r="AC48" i="6"/>
  <c r="AE48" i="6" s="1"/>
  <c r="AC58" i="6"/>
  <c r="AE58" i="6" s="1"/>
  <c r="AD58" i="6"/>
  <c r="AF58" i="6"/>
  <c r="AD78" i="6"/>
  <c r="AF78" i="6"/>
  <c r="AC78" i="6"/>
  <c r="AE78" i="6" s="1"/>
  <c r="AF85" i="6"/>
  <c r="AC85" i="6"/>
  <c r="AE85" i="6" s="1"/>
  <c r="AD85" i="6"/>
  <c r="AC115" i="6"/>
  <c r="AE115" i="6" s="1"/>
  <c r="AD115" i="6"/>
  <c r="AF115" i="6"/>
  <c r="AF161" i="6"/>
  <c r="AD161" i="6"/>
  <c r="AC161" i="6"/>
  <c r="AE161" i="6" s="1"/>
  <c r="AF188" i="6"/>
  <c r="AC188" i="6"/>
  <c r="AE188" i="6" s="1"/>
  <c r="AD188" i="6"/>
  <c r="AD190" i="6"/>
  <c r="AC190" i="6"/>
  <c r="AE190" i="6" s="1"/>
  <c r="AF190" i="6"/>
  <c r="AC136" i="6"/>
  <c r="AE136" i="6" s="1"/>
  <c r="AD136" i="6"/>
  <c r="M136" i="6" s="1"/>
  <c r="AF136" i="6"/>
  <c r="N136" i="6" s="1"/>
  <c r="AC114" i="6"/>
  <c r="AE114" i="6" s="1"/>
  <c r="AD114" i="6"/>
  <c r="AF114" i="6"/>
  <c r="AF207" i="6"/>
  <c r="N207" i="6" s="1"/>
  <c r="AD207" i="6"/>
  <c r="M207" i="6" s="1"/>
  <c r="AC207" i="6"/>
  <c r="AE207" i="6" s="1"/>
  <c r="AC95" i="6"/>
  <c r="AE95" i="6" s="1"/>
  <c r="AD95" i="6"/>
  <c r="M95" i="6" s="1"/>
  <c r="AF95" i="6"/>
  <c r="N95" i="6" s="1"/>
  <c r="AD147" i="6"/>
  <c r="M147" i="6" s="1"/>
  <c r="AC147" i="6"/>
  <c r="AE147" i="6" s="1"/>
  <c r="AF147" i="6"/>
  <c r="N147" i="6" s="1"/>
  <c r="AC101" i="6"/>
  <c r="AE101" i="6" s="1"/>
  <c r="AD101" i="6"/>
  <c r="M101" i="6" s="1"/>
  <c r="AF101" i="6"/>
  <c r="N101" i="6" s="1"/>
  <c r="K184" i="6"/>
  <c r="K199" i="6"/>
  <c r="K210" i="6"/>
  <c r="K169" i="6"/>
  <c r="K181" i="6"/>
  <c r="K183" i="6"/>
  <c r="K119" i="6"/>
  <c r="K104" i="6"/>
  <c r="K144" i="6"/>
  <c r="K185" i="6"/>
  <c r="K148" i="6"/>
  <c r="K82" i="6"/>
  <c r="K141" i="6"/>
  <c r="K22" i="6"/>
  <c r="K16" i="6"/>
  <c r="K155" i="6"/>
  <c r="K76" i="6"/>
  <c r="K175" i="6"/>
  <c r="K131" i="6"/>
  <c r="K176" i="6"/>
  <c r="K162" i="6"/>
  <c r="K94" i="6"/>
  <c r="K149" i="6"/>
  <c r="K177" i="6"/>
  <c r="K47" i="6"/>
  <c r="K30" i="6"/>
  <c r="K97" i="6"/>
  <c r="K138" i="6"/>
  <c r="K99" i="6"/>
  <c r="K168" i="6"/>
  <c r="K157" i="6"/>
  <c r="K83" i="6"/>
  <c r="K88" i="6"/>
  <c r="K59" i="6"/>
  <c r="K126" i="6"/>
  <c r="K123" i="6"/>
  <c r="K173" i="6"/>
  <c r="N152" i="6"/>
  <c r="M152" i="6"/>
  <c r="M60" i="6"/>
  <c r="N60" i="6"/>
  <c r="N68" i="6"/>
  <c r="M204" i="6"/>
  <c r="N204" i="6"/>
  <c r="M17" i="6"/>
  <c r="N17" i="6"/>
  <c r="M116" i="6"/>
  <c r="N116" i="6"/>
  <c r="N98" i="6"/>
  <c r="M98" i="6"/>
  <c r="M57" i="6"/>
  <c r="N57" i="6"/>
  <c r="N132" i="6"/>
  <c r="M132" i="6"/>
  <c r="N84" i="6"/>
  <c r="M84" i="6"/>
  <c r="M50" i="6"/>
  <c r="N50" i="6"/>
  <c r="M91" i="6"/>
  <c r="N91" i="6"/>
  <c r="M110" i="6"/>
  <c r="N110" i="6"/>
  <c r="K8" i="6" l="1"/>
  <c r="AC59" i="6"/>
  <c r="AE59" i="6" s="1"/>
  <c r="AD59" i="6"/>
  <c r="M59" i="6" s="1"/>
  <c r="AF59" i="6"/>
  <c r="N59" i="6" s="1"/>
  <c r="AD88" i="6"/>
  <c r="M88" i="6" s="1"/>
  <c r="AF88" i="6"/>
  <c r="N88" i="6" s="1"/>
  <c r="AC88" i="6"/>
  <c r="AE88" i="6" s="1"/>
  <c r="AF47" i="6"/>
  <c r="N47" i="6" s="1"/>
  <c r="AD47" i="6"/>
  <c r="M47" i="6" s="1"/>
  <c r="AC47" i="6"/>
  <c r="AE47" i="6" s="1"/>
  <c r="AC76" i="6"/>
  <c r="AE76" i="6" s="1"/>
  <c r="AD76" i="6"/>
  <c r="M76" i="6" s="1"/>
  <c r="AF76" i="6"/>
  <c r="N76" i="6" s="1"/>
  <c r="AF185" i="6"/>
  <c r="N185" i="6" s="1"/>
  <c r="AD185" i="6"/>
  <c r="M185" i="6" s="1"/>
  <c r="AC185" i="6"/>
  <c r="AE185" i="6" s="1"/>
  <c r="AD210" i="6"/>
  <c r="M210" i="6" s="1"/>
  <c r="AC210" i="6"/>
  <c r="AE210" i="6" s="1"/>
  <c r="AF210" i="6"/>
  <c r="N210" i="6" s="1"/>
  <c r="AF169" i="6"/>
  <c r="N169" i="6" s="1"/>
  <c r="AD169" i="6"/>
  <c r="M169" i="6" s="1"/>
  <c r="AC169" i="6"/>
  <c r="AE169" i="6" s="1"/>
  <c r="AD83" i="6"/>
  <c r="M83" i="6" s="1"/>
  <c r="AC83" i="6"/>
  <c r="AE83" i="6" s="1"/>
  <c r="AF83" i="6"/>
  <c r="N83" i="6" s="1"/>
  <c r="AD177" i="6"/>
  <c r="M177" i="6" s="1"/>
  <c r="AC177" i="6"/>
  <c r="AE177" i="6" s="1"/>
  <c r="AF177" i="6"/>
  <c r="N177" i="6" s="1"/>
  <c r="AF155" i="6"/>
  <c r="N155" i="6" s="1"/>
  <c r="AD155" i="6"/>
  <c r="M155" i="6" s="1"/>
  <c r="AC155" i="6"/>
  <c r="AE155" i="6" s="1"/>
  <c r="AC144" i="6"/>
  <c r="AE144" i="6" s="1"/>
  <c r="AD144" i="6"/>
  <c r="M144" i="6" s="1"/>
  <c r="AF144" i="6"/>
  <c r="N144" i="6" s="1"/>
  <c r="AF199" i="6"/>
  <c r="N199" i="6" s="1"/>
  <c r="AD199" i="6"/>
  <c r="M199" i="6" s="1"/>
  <c r="AC199" i="6"/>
  <c r="AE199" i="6" s="1"/>
  <c r="AF175" i="6"/>
  <c r="N175" i="6" s="1"/>
  <c r="AD175" i="6"/>
  <c r="M175" i="6" s="1"/>
  <c r="AC175" i="6"/>
  <c r="AE175" i="6" s="1"/>
  <c r="AF157" i="6"/>
  <c r="N157" i="6" s="1"/>
  <c r="AD157" i="6"/>
  <c r="M157" i="6" s="1"/>
  <c r="AC157" i="6"/>
  <c r="AE157" i="6" s="1"/>
  <c r="AD149" i="6"/>
  <c r="M149" i="6" s="1"/>
  <c r="AC149" i="6"/>
  <c r="AE149" i="6" s="1"/>
  <c r="AF149" i="6"/>
  <c r="N149" i="6" s="1"/>
  <c r="AC104" i="6"/>
  <c r="AE104" i="6" s="1"/>
  <c r="AD104" i="6"/>
  <c r="M104" i="6" s="1"/>
  <c r="AF104" i="6"/>
  <c r="N104" i="6" s="1"/>
  <c r="AF184" i="6"/>
  <c r="N184" i="6" s="1"/>
  <c r="AD184" i="6"/>
  <c r="M184" i="6" s="1"/>
  <c r="AC184" i="6"/>
  <c r="AE184" i="6" s="1"/>
  <c r="AF168" i="6"/>
  <c r="N168" i="6" s="1"/>
  <c r="AD168" i="6"/>
  <c r="AC168" i="6"/>
  <c r="AE168" i="6" s="1"/>
  <c r="AC94" i="6"/>
  <c r="AE94" i="6" s="1"/>
  <c r="AD94" i="6"/>
  <c r="M94" i="6" s="1"/>
  <c r="AF94" i="6"/>
  <c r="N94" i="6" s="1"/>
  <c r="AF22" i="6"/>
  <c r="N22" i="6" s="1"/>
  <c r="AC22" i="6"/>
  <c r="AE22" i="6" s="1"/>
  <c r="AD22" i="6"/>
  <c r="M22" i="6" s="1"/>
  <c r="AF30" i="6"/>
  <c r="N30" i="6" s="1"/>
  <c r="AC30" i="6"/>
  <c r="AE30" i="6" s="1"/>
  <c r="AD30" i="6"/>
  <c r="M30" i="6" s="1"/>
  <c r="AF173" i="6"/>
  <c r="N173" i="6" s="1"/>
  <c r="AD173" i="6"/>
  <c r="M173" i="6" s="1"/>
  <c r="AC173" i="6"/>
  <c r="AE173" i="6" s="1"/>
  <c r="AC99" i="6"/>
  <c r="AE99" i="6" s="1"/>
  <c r="AD99" i="6"/>
  <c r="M99" i="6" s="1"/>
  <c r="AF99" i="6"/>
  <c r="N99" i="6" s="1"/>
  <c r="AF162" i="6"/>
  <c r="N162" i="6" s="1"/>
  <c r="AD162" i="6"/>
  <c r="M162" i="6" s="1"/>
  <c r="AC162" i="6"/>
  <c r="AE162" i="6" s="1"/>
  <c r="AC141" i="6"/>
  <c r="AE141" i="6" s="1"/>
  <c r="AD141" i="6"/>
  <c r="M141" i="6" s="1"/>
  <c r="AF141" i="6"/>
  <c r="N141" i="6" s="1"/>
  <c r="AD119" i="6"/>
  <c r="M119" i="6" s="1"/>
  <c r="AC119" i="6"/>
  <c r="AE119" i="6" s="1"/>
  <c r="AF119" i="6"/>
  <c r="N119" i="6" s="1"/>
  <c r="AD123" i="6"/>
  <c r="M123" i="6" s="1"/>
  <c r="AF123" i="6"/>
  <c r="N123" i="6" s="1"/>
  <c r="AC123" i="6"/>
  <c r="AE123" i="6" s="1"/>
  <c r="AC138" i="6"/>
  <c r="AE138" i="6" s="1"/>
  <c r="AD138" i="6"/>
  <c r="M138" i="6" s="1"/>
  <c r="AF138" i="6"/>
  <c r="N138" i="6" s="1"/>
  <c r="AD176" i="6"/>
  <c r="M176" i="6" s="1"/>
  <c r="AF176" i="6"/>
  <c r="N176" i="6" s="1"/>
  <c r="AC176" i="6"/>
  <c r="AE176" i="6" s="1"/>
  <c r="AD82" i="6"/>
  <c r="M82" i="6" s="1"/>
  <c r="AF82" i="6"/>
  <c r="N82" i="6" s="1"/>
  <c r="AC82" i="6"/>
  <c r="AE82" i="6" s="1"/>
  <c r="AF183" i="6"/>
  <c r="N183" i="6" s="1"/>
  <c r="AD183" i="6"/>
  <c r="M183" i="6" s="1"/>
  <c r="AC183" i="6"/>
  <c r="AE183" i="6" s="1"/>
  <c r="AD148" i="6"/>
  <c r="M148" i="6" s="1"/>
  <c r="AF148" i="6"/>
  <c r="N148" i="6" s="1"/>
  <c r="AC148" i="6"/>
  <c r="AE148" i="6" s="1"/>
  <c r="AC126" i="6"/>
  <c r="AE126" i="6" s="1"/>
  <c r="AD126" i="6"/>
  <c r="M126" i="6" s="1"/>
  <c r="AF126" i="6"/>
  <c r="N126" i="6" s="1"/>
  <c r="AC97" i="6"/>
  <c r="AE97" i="6" s="1"/>
  <c r="AD97" i="6"/>
  <c r="M97" i="6" s="1"/>
  <c r="AF97" i="6"/>
  <c r="N97" i="6" s="1"/>
  <c r="AC131" i="6"/>
  <c r="AE131" i="6" s="1"/>
  <c r="AD131" i="6"/>
  <c r="M131" i="6" s="1"/>
  <c r="AF131" i="6"/>
  <c r="N131" i="6" s="1"/>
  <c r="AF181" i="6"/>
  <c r="N181" i="6" s="1"/>
  <c r="AD181" i="6"/>
  <c r="M181" i="6" s="1"/>
  <c r="AC181" i="6"/>
  <c r="AE181" i="6" s="1"/>
  <c r="M168" i="6"/>
  <c r="N166" i="6"/>
  <c r="M166" i="6"/>
  <c r="M90" i="6"/>
  <c r="N90" i="6"/>
  <c r="N114" i="6"/>
  <c r="M114" i="6"/>
  <c r="N33" i="6"/>
  <c r="M33" i="6"/>
  <c r="M67" i="6"/>
  <c r="N67" i="6"/>
  <c r="M39" i="6"/>
  <c r="N39" i="6"/>
  <c r="N32" i="6"/>
  <c r="M32" i="6"/>
  <c r="M85" i="6"/>
  <c r="N85" i="6"/>
  <c r="M108" i="6"/>
  <c r="N108" i="6"/>
  <c r="M79" i="6"/>
  <c r="N79" i="6"/>
  <c r="N143" i="6"/>
  <c r="M143" i="6"/>
  <c r="M75" i="6"/>
  <c r="N75" i="6"/>
  <c r="M171" i="6"/>
  <c r="N171" i="6"/>
  <c r="N161" i="6"/>
  <c r="M161" i="6"/>
  <c r="N208" i="6"/>
  <c r="M208" i="6"/>
  <c r="M174" i="6"/>
  <c r="N174" i="6"/>
  <c r="M96" i="6"/>
  <c r="N96" i="6"/>
  <c r="N71" i="6"/>
  <c r="M71" i="6"/>
  <c r="N52" i="6"/>
  <c r="M52" i="6"/>
  <c r="M115" i="6"/>
  <c r="N115" i="6"/>
  <c r="M34" i="6"/>
  <c r="N34" i="6"/>
  <c r="M80" i="6"/>
  <c r="N80" i="6"/>
  <c r="M93" i="6"/>
  <c r="N93" i="6"/>
  <c r="M190" i="6"/>
  <c r="N190" i="6"/>
  <c r="M117" i="6"/>
  <c r="N117" i="6"/>
  <c r="N189" i="6"/>
  <c r="M189" i="6"/>
  <c r="M45" i="6"/>
  <c r="N45" i="6"/>
  <c r="M128" i="6"/>
  <c r="N128" i="6"/>
  <c r="N53" i="6"/>
  <c r="M53" i="6"/>
  <c r="N70" i="6"/>
  <c r="M70" i="6"/>
  <c r="N151" i="6"/>
  <c r="M151" i="6"/>
  <c r="M125" i="6"/>
  <c r="N125" i="6"/>
  <c r="M63" i="6"/>
  <c r="N63" i="6"/>
  <c r="M38" i="6"/>
  <c r="N38" i="6"/>
  <c r="N193" i="6"/>
  <c r="M193" i="6"/>
  <c r="N26" i="6"/>
  <c r="M26" i="6"/>
  <c r="M178" i="6"/>
  <c r="N178" i="6"/>
  <c r="M127" i="6"/>
  <c r="N127" i="6"/>
  <c r="N211" i="6"/>
  <c r="M211" i="6"/>
  <c r="M78" i="6"/>
  <c r="N78" i="6"/>
  <c r="M43" i="6"/>
  <c r="N43" i="6"/>
  <c r="N205" i="6"/>
  <c r="M205" i="6"/>
  <c r="N172" i="6"/>
  <c r="M172" i="6"/>
  <c r="N61" i="6"/>
  <c r="M61" i="6"/>
  <c r="M129" i="6"/>
  <c r="N129" i="6"/>
  <c r="N106" i="6"/>
  <c r="M106" i="6"/>
  <c r="M20" i="6"/>
  <c r="N20" i="6"/>
  <c r="M89" i="6"/>
  <c r="N89" i="6"/>
  <c r="M55" i="6"/>
  <c r="N55" i="6"/>
  <c r="N180" i="6"/>
  <c r="M180" i="6"/>
  <c r="N31" i="6"/>
  <c r="M31" i="6"/>
  <c r="N37" i="6"/>
  <c r="M37" i="6"/>
  <c r="M134" i="6"/>
  <c r="N134" i="6"/>
  <c r="N18" i="6"/>
  <c r="M18" i="6"/>
  <c r="N135" i="6"/>
  <c r="M135" i="6"/>
  <c r="N188" i="6"/>
  <c r="M188" i="6"/>
  <c r="M170" i="6"/>
  <c r="N170" i="6"/>
  <c r="M142" i="6"/>
  <c r="N142" i="6"/>
  <c r="N118" i="6"/>
  <c r="M118" i="6"/>
  <c r="M105" i="6"/>
  <c r="N105" i="6"/>
  <c r="M36" i="6"/>
  <c r="N36" i="6"/>
  <c r="N21" i="6"/>
  <c r="M21" i="6"/>
  <c r="M203" i="6"/>
  <c r="N203" i="6"/>
  <c r="M179" i="6"/>
  <c r="N179" i="6"/>
  <c r="N158" i="6"/>
  <c r="M158" i="6"/>
  <c r="M109" i="6"/>
  <c r="N109" i="6"/>
  <c r="N200" i="6"/>
  <c r="M200" i="6"/>
  <c r="M120" i="6"/>
  <c r="N120" i="6"/>
  <c r="M191" i="6"/>
  <c r="N191" i="6"/>
  <c r="M66" i="6"/>
  <c r="N66" i="6"/>
  <c r="M28" i="6"/>
  <c r="N28" i="6"/>
  <c r="N113" i="6"/>
  <c r="M113" i="6"/>
  <c r="N121" i="6"/>
  <c r="M121" i="6"/>
  <c r="N87" i="6"/>
  <c r="M87" i="6"/>
  <c r="M124" i="6"/>
  <c r="N124" i="6"/>
  <c r="N77" i="6"/>
  <c r="M77" i="6"/>
  <c r="M164" i="6"/>
  <c r="N164" i="6"/>
  <c r="M86" i="6"/>
  <c r="N86" i="6"/>
  <c r="M107" i="6"/>
  <c r="N107" i="6"/>
  <c r="M153" i="6"/>
  <c r="N153" i="6"/>
  <c r="M187" i="6"/>
  <c r="N187" i="6"/>
  <c r="M56" i="6"/>
  <c r="N56" i="6"/>
  <c r="M137" i="6"/>
  <c r="N137" i="6"/>
  <c r="M74" i="6"/>
  <c r="N74" i="6"/>
  <c r="N48" i="6"/>
  <c r="M48" i="6"/>
  <c r="M100" i="6"/>
  <c r="N100" i="6"/>
  <c r="N196" i="6"/>
  <c r="M196" i="6"/>
  <c r="M58" i="6"/>
  <c r="N58" i="6"/>
  <c r="M64" i="6"/>
  <c r="N64" i="6"/>
  <c r="N159" i="6"/>
  <c r="M159" i="6"/>
  <c r="M186" i="6"/>
  <c r="N186" i="6"/>
  <c r="M81" i="6"/>
  <c r="N81" i="6"/>
  <c r="N40" i="6"/>
  <c r="M40" i="6"/>
  <c r="M197" i="6"/>
  <c r="N197" i="6"/>
  <c r="M194" i="6"/>
  <c r="N194" i="6"/>
  <c r="M182" i="6"/>
  <c r="N182" i="6"/>
  <c r="N23" i="6"/>
  <c r="M23" i="6"/>
  <c r="N73" i="6"/>
  <c r="M73" i="6"/>
  <c r="M44" i="6"/>
  <c r="N44" i="6"/>
  <c r="M145" i="6"/>
  <c r="N145" i="6"/>
  <c r="N150" i="6"/>
  <c r="M150" i="6"/>
  <c r="M25" i="6"/>
  <c r="N25" i="6"/>
  <c r="A14" i="5" l="1"/>
  <c r="F14" i="5" s="1"/>
  <c r="B14" i="5"/>
  <c r="C14" i="5"/>
  <c r="T14" i="5"/>
  <c r="O14" i="5" s="1"/>
  <c r="A15" i="5"/>
  <c r="F15" i="5" s="1"/>
  <c r="B15" i="5"/>
  <c r="C15" i="5"/>
  <c r="T15" i="5"/>
  <c r="O15" i="5" s="1"/>
  <c r="A16" i="5"/>
  <c r="B16" i="5"/>
  <c r="C16" i="5"/>
  <c r="T16" i="5"/>
  <c r="O16" i="5" s="1"/>
  <c r="A17" i="5"/>
  <c r="B17" i="5"/>
  <c r="C17" i="5"/>
  <c r="T17" i="5"/>
  <c r="O17" i="5" s="1"/>
  <c r="A18" i="5"/>
  <c r="B18" i="5"/>
  <c r="C18" i="5"/>
  <c r="T18" i="5"/>
  <c r="O18" i="5" s="1"/>
  <c r="Y18" i="5" s="1"/>
  <c r="A19" i="5"/>
  <c r="B19" i="5"/>
  <c r="C19" i="5"/>
  <c r="T19" i="5"/>
  <c r="O19" i="5" s="1"/>
  <c r="A20" i="5"/>
  <c r="F20" i="5" s="1"/>
  <c r="B20" i="5"/>
  <c r="C20" i="5"/>
  <c r="K20" i="5"/>
  <c r="T20" i="5"/>
  <c r="O20" i="5" s="1"/>
  <c r="A21" i="5"/>
  <c r="B21" i="5"/>
  <c r="C21" i="5"/>
  <c r="Q21" i="5" s="1"/>
  <c r="T21" i="5"/>
  <c r="O21" i="5" s="1"/>
  <c r="Y21" i="5" s="1"/>
  <c r="A22" i="5"/>
  <c r="F22" i="5" s="1"/>
  <c r="B22" i="5"/>
  <c r="C22" i="5"/>
  <c r="Q22" i="5" s="1"/>
  <c r="T22" i="5"/>
  <c r="O22" i="5" s="1"/>
  <c r="A23" i="5"/>
  <c r="F23" i="5" s="1"/>
  <c r="B23" i="5"/>
  <c r="C23" i="5"/>
  <c r="T23" i="5"/>
  <c r="O23" i="5" s="1"/>
  <c r="A24" i="5"/>
  <c r="B24" i="5"/>
  <c r="C24" i="5"/>
  <c r="T24" i="5"/>
  <c r="O24" i="5" s="1"/>
  <c r="A25" i="5"/>
  <c r="B25" i="5"/>
  <c r="C25" i="5"/>
  <c r="Q25" i="5" s="1"/>
  <c r="T25" i="5"/>
  <c r="O25" i="5" s="1"/>
  <c r="A26" i="5"/>
  <c r="F26" i="5" s="1"/>
  <c r="B26" i="5"/>
  <c r="C26" i="5"/>
  <c r="S26" i="5" s="1"/>
  <c r="J26" i="5" s="1"/>
  <c r="T26" i="5"/>
  <c r="O26" i="5" s="1"/>
  <c r="Y26" i="5" s="1"/>
  <c r="A27" i="5"/>
  <c r="F27" i="5" s="1"/>
  <c r="B27" i="5"/>
  <c r="C27" i="5"/>
  <c r="Q27" i="5" s="1"/>
  <c r="T27" i="5"/>
  <c r="O27" i="5" s="1"/>
  <c r="A28" i="5"/>
  <c r="F28" i="5" s="1"/>
  <c r="B28" i="5"/>
  <c r="C28" i="5"/>
  <c r="T28" i="5"/>
  <c r="O28" i="5" s="1"/>
  <c r="A29" i="5"/>
  <c r="B29" i="5"/>
  <c r="C29" i="5"/>
  <c r="Q29" i="5" s="1"/>
  <c r="T29" i="5"/>
  <c r="O29" i="5" s="1"/>
  <c r="A30" i="5"/>
  <c r="B30" i="5"/>
  <c r="C30" i="5"/>
  <c r="S30" i="5" s="1"/>
  <c r="J30" i="5" s="1"/>
  <c r="T30" i="5"/>
  <c r="O30" i="5" s="1"/>
  <c r="A31" i="5"/>
  <c r="F31" i="5" s="1"/>
  <c r="B31" i="5"/>
  <c r="C31" i="5"/>
  <c r="Q31" i="5" s="1"/>
  <c r="T31" i="5"/>
  <c r="O31" i="5" s="1"/>
  <c r="Y31" i="5" s="1"/>
  <c r="A32" i="5"/>
  <c r="B32" i="5"/>
  <c r="C32" i="5"/>
  <c r="T32" i="5"/>
  <c r="O32" i="5" s="1"/>
  <c r="Z32" i="5" s="1"/>
  <c r="A33" i="5"/>
  <c r="B33" i="5"/>
  <c r="C33" i="5"/>
  <c r="T33" i="5"/>
  <c r="O33" i="5" s="1"/>
  <c r="A34" i="5"/>
  <c r="B34" i="5"/>
  <c r="C34" i="5"/>
  <c r="T34" i="5"/>
  <c r="O34" i="5" s="1"/>
  <c r="X34" i="5" s="1"/>
  <c r="A35" i="5"/>
  <c r="F35" i="5" s="1"/>
  <c r="B35" i="5"/>
  <c r="C35" i="5"/>
  <c r="Q35" i="5" s="1"/>
  <c r="T35" i="5"/>
  <c r="O35" i="5" s="1"/>
  <c r="Y35" i="5" s="1"/>
  <c r="A36" i="5"/>
  <c r="F36" i="5" s="1"/>
  <c r="B36" i="5"/>
  <c r="C36" i="5"/>
  <c r="T36" i="5"/>
  <c r="O36" i="5" s="1"/>
  <c r="Z36" i="5" s="1"/>
  <c r="A37" i="5"/>
  <c r="K37" i="5" s="1"/>
  <c r="B37" i="5"/>
  <c r="C37" i="5"/>
  <c r="T37" i="5"/>
  <c r="O37" i="5" s="1"/>
  <c r="A38" i="5"/>
  <c r="F38" i="5" s="1"/>
  <c r="B38" i="5"/>
  <c r="C38" i="5"/>
  <c r="Q38" i="5" s="1"/>
  <c r="T38" i="5"/>
  <c r="O38" i="5" s="1"/>
  <c r="A39" i="5"/>
  <c r="F39" i="5" s="1"/>
  <c r="B39" i="5"/>
  <c r="C39" i="5"/>
  <c r="Q39" i="5" s="1"/>
  <c r="T39" i="5"/>
  <c r="O39" i="5" s="1"/>
  <c r="A40" i="5"/>
  <c r="B40" i="5"/>
  <c r="C40" i="5"/>
  <c r="T40" i="5"/>
  <c r="O40" i="5" s="1"/>
  <c r="Z40" i="5" s="1"/>
  <c r="A41" i="5"/>
  <c r="B41" i="5"/>
  <c r="C41" i="5"/>
  <c r="Q41" i="5" s="1"/>
  <c r="T41" i="5"/>
  <c r="A42" i="5"/>
  <c r="B42" i="5"/>
  <c r="C42" i="5"/>
  <c r="S42" i="5" s="1"/>
  <c r="J42" i="5" s="1"/>
  <c r="Q42" i="5"/>
  <c r="T42" i="5"/>
  <c r="O42" i="5" s="1"/>
  <c r="X42" i="5" s="1"/>
  <c r="A43" i="5"/>
  <c r="F43" i="5" s="1"/>
  <c r="B43" i="5"/>
  <c r="C43" i="5"/>
  <c r="Q43" i="5" s="1"/>
  <c r="T43" i="5"/>
  <c r="O43" i="5" s="1"/>
  <c r="A44" i="5"/>
  <c r="K44" i="5" s="1"/>
  <c r="B44" i="5"/>
  <c r="C44" i="5"/>
  <c r="T44" i="5"/>
  <c r="O44" i="5" s="1"/>
  <c r="Z44" i="5" s="1"/>
  <c r="A45" i="5"/>
  <c r="K45" i="5" s="1"/>
  <c r="B45" i="5"/>
  <c r="C45" i="5"/>
  <c r="Q45" i="5" s="1"/>
  <c r="T45" i="5"/>
  <c r="O45" i="5" s="1"/>
  <c r="A46" i="5"/>
  <c r="B46" i="5"/>
  <c r="C46" i="5"/>
  <c r="Q46" i="5" s="1"/>
  <c r="T46" i="5"/>
  <c r="O46" i="5" s="1"/>
  <c r="A47" i="5"/>
  <c r="F47" i="5" s="1"/>
  <c r="B47" i="5"/>
  <c r="C47" i="5"/>
  <c r="T47" i="5"/>
  <c r="O47" i="5" s="1"/>
  <c r="Y47" i="5" s="1"/>
  <c r="A48" i="5"/>
  <c r="F48" i="5" s="1"/>
  <c r="B48" i="5"/>
  <c r="C48" i="5"/>
  <c r="T48" i="5"/>
  <c r="O48" i="5" s="1"/>
  <c r="A49" i="5"/>
  <c r="K49" i="5" s="1"/>
  <c r="B49" i="5"/>
  <c r="C49" i="5"/>
  <c r="Q49" i="5" s="1"/>
  <c r="T49" i="5"/>
  <c r="O49" i="5" s="1"/>
  <c r="A50" i="5"/>
  <c r="B50" i="5"/>
  <c r="C50" i="5"/>
  <c r="T50" i="5"/>
  <c r="O50" i="5" s="1"/>
  <c r="A51" i="5"/>
  <c r="F51" i="5" s="1"/>
  <c r="B51" i="5"/>
  <c r="C51" i="5"/>
  <c r="S51" i="5" s="1"/>
  <c r="J51" i="5" s="1"/>
  <c r="V51" i="5" s="1"/>
  <c r="T51" i="5"/>
  <c r="O51" i="5" s="1"/>
  <c r="A52" i="5"/>
  <c r="F52" i="5" s="1"/>
  <c r="B52" i="5"/>
  <c r="C52" i="5"/>
  <c r="T52" i="5"/>
  <c r="O52" i="5" s="1"/>
  <c r="Z52" i="5" s="1"/>
  <c r="A53" i="5"/>
  <c r="K53" i="5" s="1"/>
  <c r="B53" i="5"/>
  <c r="C53" i="5"/>
  <c r="Q53" i="5" s="1"/>
  <c r="T53" i="5"/>
  <c r="O53" i="5" s="1"/>
  <c r="A54" i="5"/>
  <c r="B54" i="5"/>
  <c r="C54" i="5"/>
  <c r="Q54" i="5" s="1"/>
  <c r="T54" i="5"/>
  <c r="O54" i="5" s="1"/>
  <c r="A55" i="5"/>
  <c r="F55" i="5" s="1"/>
  <c r="B55" i="5"/>
  <c r="C55" i="5"/>
  <c r="Q55" i="5" s="1"/>
  <c r="T55" i="5"/>
  <c r="O55" i="5" s="1"/>
  <c r="A56" i="5"/>
  <c r="F56" i="5" s="1"/>
  <c r="B56" i="5"/>
  <c r="C56" i="5"/>
  <c r="S56" i="5" s="1"/>
  <c r="J56" i="5" s="1"/>
  <c r="V56" i="5" s="1"/>
  <c r="K56" i="5"/>
  <c r="T56" i="5"/>
  <c r="O56" i="5" s="1"/>
  <c r="Z56" i="5" s="1"/>
  <c r="A57" i="5"/>
  <c r="B57" i="5"/>
  <c r="C57" i="5"/>
  <c r="T57" i="5"/>
  <c r="O57" i="5" s="1"/>
  <c r="X57" i="5" s="1"/>
  <c r="A58" i="5"/>
  <c r="B58" i="5"/>
  <c r="C58" i="5"/>
  <c r="S58" i="5" s="1"/>
  <c r="J58" i="5" s="1"/>
  <c r="V58" i="5" s="1"/>
  <c r="T58" i="5"/>
  <c r="O58" i="5" s="1"/>
  <c r="Y58" i="5" s="1"/>
  <c r="A59" i="5"/>
  <c r="F59" i="5" s="1"/>
  <c r="B59" i="5"/>
  <c r="C59" i="5"/>
  <c r="T59" i="5"/>
  <c r="O59" i="5" s="1"/>
  <c r="A60" i="5"/>
  <c r="B60" i="5"/>
  <c r="C60" i="5"/>
  <c r="T60" i="5"/>
  <c r="O60" i="5" s="1"/>
  <c r="Z60" i="5" s="1"/>
  <c r="A61" i="5"/>
  <c r="B61" i="5"/>
  <c r="C61" i="5"/>
  <c r="T61" i="5"/>
  <c r="O61" i="5" s="1"/>
  <c r="A62" i="5"/>
  <c r="B62" i="5"/>
  <c r="C62" i="5"/>
  <c r="S62" i="5" s="1"/>
  <c r="J62" i="5" s="1"/>
  <c r="T62" i="5"/>
  <c r="O62" i="5" s="1"/>
  <c r="A63" i="5"/>
  <c r="F63" i="5" s="1"/>
  <c r="B63" i="5"/>
  <c r="C63" i="5"/>
  <c r="T63" i="5"/>
  <c r="O63" i="5" s="1"/>
  <c r="A64" i="5"/>
  <c r="B64" i="5"/>
  <c r="C64" i="5"/>
  <c r="T64" i="5"/>
  <c r="O64" i="5" s="1"/>
  <c r="Z64" i="5" s="1"/>
  <c r="A65" i="5"/>
  <c r="B65" i="5"/>
  <c r="C65" i="5"/>
  <c r="T65" i="5"/>
  <c r="O65" i="5" s="1"/>
  <c r="Y65" i="5" s="1"/>
  <c r="A66" i="5"/>
  <c r="B66" i="5"/>
  <c r="C66" i="5"/>
  <c r="S66" i="5" s="1"/>
  <c r="J66" i="5" s="1"/>
  <c r="T66" i="5"/>
  <c r="O66" i="5" s="1"/>
  <c r="A67" i="5"/>
  <c r="F67" i="5" s="1"/>
  <c r="B67" i="5"/>
  <c r="C67" i="5"/>
  <c r="T67" i="5"/>
  <c r="O67" i="5" s="1"/>
  <c r="A68" i="5"/>
  <c r="B68" i="5"/>
  <c r="C68" i="5"/>
  <c r="T68" i="5"/>
  <c r="O68" i="5" s="1"/>
  <c r="Z68" i="5" s="1"/>
  <c r="A69" i="5"/>
  <c r="B69" i="5"/>
  <c r="C69" i="5"/>
  <c r="T69" i="5"/>
  <c r="O69" i="5" s="1"/>
  <c r="Y69" i="5" s="1"/>
  <c r="A70" i="5"/>
  <c r="B70" i="5"/>
  <c r="C70" i="5"/>
  <c r="S70" i="5" s="1"/>
  <c r="J70" i="5" s="1"/>
  <c r="T70" i="5"/>
  <c r="O70" i="5" s="1"/>
  <c r="X70" i="5" s="1"/>
  <c r="A71" i="5"/>
  <c r="F71" i="5" s="1"/>
  <c r="B71" i="5"/>
  <c r="C71" i="5"/>
  <c r="T71" i="5"/>
  <c r="O71" i="5" s="1"/>
  <c r="X71" i="5" s="1"/>
  <c r="A72" i="5"/>
  <c r="B72" i="5"/>
  <c r="C72" i="5"/>
  <c r="T72" i="5"/>
  <c r="O72" i="5" s="1"/>
  <c r="Z72" i="5" s="1"/>
  <c r="A73" i="5"/>
  <c r="B73" i="5"/>
  <c r="C73" i="5"/>
  <c r="T73" i="5"/>
  <c r="O73" i="5" s="1"/>
  <c r="A74" i="5"/>
  <c r="B74" i="5"/>
  <c r="C74" i="5"/>
  <c r="T74" i="5"/>
  <c r="O74" i="5" s="1"/>
  <c r="X74" i="5" s="1"/>
  <c r="A75" i="5"/>
  <c r="B75" i="5"/>
  <c r="C75" i="5"/>
  <c r="T75" i="5"/>
  <c r="O75" i="5" s="1"/>
  <c r="A76" i="5"/>
  <c r="B76" i="5"/>
  <c r="C76" i="5"/>
  <c r="T76" i="5"/>
  <c r="O76" i="5" s="1"/>
  <c r="A77" i="5"/>
  <c r="B77" i="5"/>
  <c r="C77" i="5"/>
  <c r="T77" i="5"/>
  <c r="O77" i="5" s="1"/>
  <c r="Y77" i="5" s="1"/>
  <c r="A78" i="5"/>
  <c r="B78" i="5"/>
  <c r="C78" i="5"/>
  <c r="T78" i="5"/>
  <c r="O78" i="5" s="1"/>
  <c r="X78" i="5" s="1"/>
  <c r="A79" i="5"/>
  <c r="B79" i="5"/>
  <c r="C79" i="5"/>
  <c r="T79" i="5"/>
  <c r="O79" i="5" s="1"/>
  <c r="A80" i="5"/>
  <c r="B80" i="5"/>
  <c r="C80" i="5"/>
  <c r="T80" i="5"/>
  <c r="O80" i="5" s="1"/>
  <c r="A81" i="5"/>
  <c r="B81" i="5"/>
  <c r="C81" i="5"/>
  <c r="T81" i="5"/>
  <c r="O81" i="5" s="1"/>
  <c r="X81" i="5" s="1"/>
  <c r="A82" i="5"/>
  <c r="F82" i="5" s="1"/>
  <c r="B82" i="5"/>
  <c r="C82" i="5"/>
  <c r="T82" i="5"/>
  <c r="O82" i="5" s="1"/>
  <c r="A83" i="5"/>
  <c r="K83" i="5" s="1"/>
  <c r="B83" i="5"/>
  <c r="C83" i="5"/>
  <c r="T83" i="5"/>
  <c r="O83" i="5" s="1"/>
  <c r="Y83" i="5" s="1"/>
  <c r="A84" i="5"/>
  <c r="B84" i="5"/>
  <c r="C84" i="5"/>
  <c r="Q84" i="5" s="1"/>
  <c r="T84" i="5"/>
  <c r="O84" i="5" s="1"/>
  <c r="A85" i="5"/>
  <c r="B85" i="5"/>
  <c r="C85" i="5"/>
  <c r="T85" i="5"/>
  <c r="O85" i="5" s="1"/>
  <c r="A86" i="5"/>
  <c r="F86" i="5" s="1"/>
  <c r="B86" i="5"/>
  <c r="C86" i="5"/>
  <c r="Q86" i="5" s="1"/>
  <c r="T86" i="5"/>
  <c r="O86" i="5" s="1"/>
  <c r="A87" i="5"/>
  <c r="K87" i="5" s="1"/>
  <c r="B87" i="5"/>
  <c r="C87" i="5"/>
  <c r="T87" i="5"/>
  <c r="O87" i="5" s="1"/>
  <c r="A88" i="5"/>
  <c r="B88" i="5"/>
  <c r="C88" i="5"/>
  <c r="Q88" i="5" s="1"/>
  <c r="T88" i="5"/>
  <c r="O88" i="5" s="1"/>
  <c r="Z88" i="5"/>
  <c r="A89" i="5"/>
  <c r="B89" i="5"/>
  <c r="C89" i="5"/>
  <c r="Q89" i="5" s="1"/>
  <c r="T89" i="5"/>
  <c r="O89" i="5" s="1"/>
  <c r="A90" i="5"/>
  <c r="F90" i="5" s="1"/>
  <c r="B90" i="5"/>
  <c r="C90" i="5"/>
  <c r="Q90" i="5" s="1"/>
  <c r="T90" i="5"/>
  <c r="O90" i="5" s="1"/>
  <c r="A91" i="5"/>
  <c r="K91" i="5" s="1"/>
  <c r="B91" i="5"/>
  <c r="C91" i="5"/>
  <c r="T91" i="5"/>
  <c r="O91" i="5" s="1"/>
  <c r="A92" i="5"/>
  <c r="B92" i="5"/>
  <c r="C92" i="5"/>
  <c r="Q92" i="5" s="1"/>
  <c r="T92" i="5"/>
  <c r="O92" i="5" s="1"/>
  <c r="Z92" i="5" s="1"/>
  <c r="A93" i="5"/>
  <c r="B93" i="5"/>
  <c r="C93" i="5"/>
  <c r="S93" i="5" s="1"/>
  <c r="J93" i="5" s="1"/>
  <c r="U93" i="5" s="1"/>
  <c r="Q93" i="5"/>
  <c r="T93" i="5"/>
  <c r="O93" i="5" s="1"/>
  <c r="A94" i="5"/>
  <c r="F94" i="5" s="1"/>
  <c r="B94" i="5"/>
  <c r="C94" i="5"/>
  <c r="Q94" i="5" s="1"/>
  <c r="T94" i="5"/>
  <c r="O94" i="5" s="1"/>
  <c r="A95" i="5"/>
  <c r="K95" i="5" s="1"/>
  <c r="B95" i="5"/>
  <c r="C95" i="5"/>
  <c r="T95" i="5"/>
  <c r="O95" i="5" s="1"/>
  <c r="A96" i="5"/>
  <c r="B96" i="5"/>
  <c r="C96" i="5"/>
  <c r="Q96" i="5" s="1"/>
  <c r="S96" i="5"/>
  <c r="J96" i="5" s="1"/>
  <c r="T96" i="5"/>
  <c r="O96" i="5" s="1"/>
  <c r="Z96" i="5" s="1"/>
  <c r="A97" i="5"/>
  <c r="B97" i="5"/>
  <c r="C97" i="5"/>
  <c r="T97" i="5"/>
  <c r="O97" i="5" s="1"/>
  <c r="X97" i="5" s="1"/>
  <c r="A98" i="5"/>
  <c r="B98" i="5"/>
  <c r="C98" i="5"/>
  <c r="Q98" i="5" s="1"/>
  <c r="T98" i="5"/>
  <c r="O98" i="5" s="1"/>
  <c r="A99" i="5"/>
  <c r="K99" i="5" s="1"/>
  <c r="B99" i="5"/>
  <c r="C99" i="5"/>
  <c r="T99" i="5"/>
  <c r="O99" i="5" s="1"/>
  <c r="Z99" i="5" s="1"/>
  <c r="A100" i="5"/>
  <c r="B100" i="5"/>
  <c r="C100" i="5"/>
  <c r="S100" i="5" s="1"/>
  <c r="J100" i="5" s="1"/>
  <c r="O100" i="5"/>
  <c r="T100" i="5"/>
  <c r="A101" i="5"/>
  <c r="B101" i="5"/>
  <c r="C101" i="5"/>
  <c r="S101" i="5" s="1"/>
  <c r="J101" i="5" s="1"/>
  <c r="T101" i="5"/>
  <c r="O101" i="5" s="1"/>
  <c r="A102" i="5"/>
  <c r="F102" i="5" s="1"/>
  <c r="B102" i="5"/>
  <c r="C102" i="5"/>
  <c r="T102" i="5"/>
  <c r="O102" i="5" s="1"/>
  <c r="A103" i="5"/>
  <c r="K103" i="5" s="1"/>
  <c r="B103" i="5"/>
  <c r="C103" i="5"/>
  <c r="T103" i="5"/>
  <c r="O103" i="5" s="1"/>
  <c r="Z103" i="5" s="1"/>
  <c r="A104" i="5"/>
  <c r="B104" i="5"/>
  <c r="C104" i="5"/>
  <c r="T104" i="5"/>
  <c r="O104" i="5" s="1"/>
  <c r="A105" i="5"/>
  <c r="B105" i="5"/>
  <c r="C105" i="5"/>
  <c r="T105" i="5"/>
  <c r="O105" i="5" s="1"/>
  <c r="A106" i="5"/>
  <c r="F106" i="5" s="1"/>
  <c r="B106" i="5"/>
  <c r="C106" i="5"/>
  <c r="T106" i="5"/>
  <c r="O106" i="5" s="1"/>
  <c r="A107" i="5"/>
  <c r="K107" i="5" s="1"/>
  <c r="B107" i="5"/>
  <c r="C107" i="5"/>
  <c r="F107" i="5"/>
  <c r="T107" i="5"/>
  <c r="O107" i="5" s="1"/>
  <c r="Z107" i="5" s="1"/>
  <c r="A108" i="5"/>
  <c r="B108" i="5"/>
  <c r="C108" i="5"/>
  <c r="T108" i="5"/>
  <c r="O108" i="5" s="1"/>
  <c r="Z108" i="5"/>
  <c r="A109" i="5"/>
  <c r="B109" i="5"/>
  <c r="C109" i="5"/>
  <c r="Q109" i="5" s="1"/>
  <c r="T109" i="5"/>
  <c r="O109" i="5" s="1"/>
  <c r="X109" i="5" s="1"/>
  <c r="A110" i="5"/>
  <c r="B110" i="5"/>
  <c r="C110" i="5"/>
  <c r="S110" i="5" s="1"/>
  <c r="J110" i="5" s="1"/>
  <c r="T110" i="5"/>
  <c r="O110" i="5" s="1"/>
  <c r="A111" i="5"/>
  <c r="B111" i="5"/>
  <c r="C111" i="5"/>
  <c r="Q111" i="5" s="1"/>
  <c r="T111" i="5"/>
  <c r="O111" i="5" s="1"/>
  <c r="A112" i="5"/>
  <c r="B112" i="5"/>
  <c r="C112" i="5"/>
  <c r="Q112" i="5" s="1"/>
  <c r="T112" i="5"/>
  <c r="O112" i="5" s="1"/>
  <c r="A113" i="5"/>
  <c r="B113" i="5"/>
  <c r="C113" i="5"/>
  <c r="Q113" i="5" s="1"/>
  <c r="S113" i="5"/>
  <c r="J113" i="5" s="1"/>
  <c r="U113" i="5" s="1"/>
  <c r="T113" i="5"/>
  <c r="O113" i="5" s="1"/>
  <c r="A114" i="5"/>
  <c r="F114" i="5" s="1"/>
  <c r="B114" i="5"/>
  <c r="C114" i="5"/>
  <c r="T114" i="5"/>
  <c r="O114" i="5" s="1"/>
  <c r="A115" i="5"/>
  <c r="F115" i="5" s="1"/>
  <c r="B115" i="5"/>
  <c r="C115" i="5"/>
  <c r="R115" i="5" s="1"/>
  <c r="T115" i="5"/>
  <c r="O115" i="5" s="1"/>
  <c r="A116" i="5"/>
  <c r="K116" i="5" s="1"/>
  <c r="B116" i="5"/>
  <c r="C116" i="5"/>
  <c r="F116" i="5"/>
  <c r="T116" i="5"/>
  <c r="O116" i="5" s="1"/>
  <c r="A117" i="5"/>
  <c r="K117" i="5" s="1"/>
  <c r="B117" i="5"/>
  <c r="C117" i="5"/>
  <c r="Q117" i="5" s="1"/>
  <c r="T117" i="5"/>
  <c r="O117" i="5" s="1"/>
  <c r="Z117" i="5" s="1"/>
  <c r="A118" i="5"/>
  <c r="F118" i="5" s="1"/>
  <c r="B118" i="5"/>
  <c r="C118" i="5"/>
  <c r="S118" i="5" s="1"/>
  <c r="J118" i="5" s="1"/>
  <c r="T118" i="5"/>
  <c r="O118" i="5" s="1"/>
  <c r="Z118" i="5" s="1"/>
  <c r="A119" i="5"/>
  <c r="F119" i="5" s="1"/>
  <c r="B119" i="5"/>
  <c r="C119" i="5"/>
  <c r="Q119" i="5" s="1"/>
  <c r="T119" i="5"/>
  <c r="O119" i="5" s="1"/>
  <c r="X119" i="5" s="1"/>
  <c r="A120" i="5"/>
  <c r="K120" i="5" s="1"/>
  <c r="B120" i="5"/>
  <c r="C120" i="5"/>
  <c r="T120" i="5"/>
  <c r="O120" i="5" s="1"/>
  <c r="A121" i="5"/>
  <c r="B121" i="5"/>
  <c r="C121" i="5"/>
  <c r="Q121" i="5" s="1"/>
  <c r="T121" i="5"/>
  <c r="O121" i="5" s="1"/>
  <c r="Z121" i="5" s="1"/>
  <c r="A122" i="5"/>
  <c r="F122" i="5" s="1"/>
  <c r="B122" i="5"/>
  <c r="C122" i="5"/>
  <c r="R122" i="5" s="1"/>
  <c r="T122" i="5"/>
  <c r="O122" i="5" s="1"/>
  <c r="A123" i="5"/>
  <c r="F123" i="5" s="1"/>
  <c r="B123" i="5"/>
  <c r="C123" i="5"/>
  <c r="R123" i="5" s="1"/>
  <c r="T123" i="5"/>
  <c r="O123" i="5" s="1"/>
  <c r="A124" i="5"/>
  <c r="K124" i="5" s="1"/>
  <c r="B124" i="5"/>
  <c r="C124" i="5"/>
  <c r="T124" i="5"/>
  <c r="O124" i="5" s="1"/>
  <c r="A125" i="5"/>
  <c r="K125" i="5" s="1"/>
  <c r="B125" i="5"/>
  <c r="C125" i="5"/>
  <c r="Q125" i="5" s="1"/>
  <c r="T125" i="5"/>
  <c r="O125" i="5" s="1"/>
  <c r="Z125" i="5" s="1"/>
  <c r="A126" i="5"/>
  <c r="F126" i="5" s="1"/>
  <c r="B126" i="5"/>
  <c r="C126" i="5"/>
  <c r="R126" i="5" s="1"/>
  <c r="T126" i="5"/>
  <c r="O126" i="5" s="1"/>
  <c r="X126" i="5" s="1"/>
  <c r="A127" i="5"/>
  <c r="F127" i="5" s="1"/>
  <c r="B127" i="5"/>
  <c r="C127" i="5"/>
  <c r="Q127" i="5" s="1"/>
  <c r="T127" i="5"/>
  <c r="O127" i="5" s="1"/>
  <c r="Z127" i="5" s="1"/>
  <c r="A128" i="5"/>
  <c r="F128" i="5" s="1"/>
  <c r="B128" i="5"/>
  <c r="C128" i="5"/>
  <c r="T128" i="5"/>
  <c r="O128" i="5" s="1"/>
  <c r="A129" i="5"/>
  <c r="K129" i="5" s="1"/>
  <c r="B129" i="5"/>
  <c r="C129" i="5"/>
  <c r="T129" i="5"/>
  <c r="O129" i="5" s="1"/>
  <c r="Z129" i="5" s="1"/>
  <c r="A130" i="5"/>
  <c r="B130" i="5"/>
  <c r="C130" i="5"/>
  <c r="Q130" i="5" s="1"/>
  <c r="T130" i="5"/>
  <c r="O130" i="5" s="1"/>
  <c r="Y130" i="5" s="1"/>
  <c r="A131" i="5"/>
  <c r="F131" i="5" s="1"/>
  <c r="B131" i="5"/>
  <c r="C131" i="5"/>
  <c r="Q131" i="5" s="1"/>
  <c r="T131" i="5"/>
  <c r="O131" i="5" s="1"/>
  <c r="A132" i="5"/>
  <c r="F132" i="5" s="1"/>
  <c r="B132" i="5"/>
  <c r="C132" i="5"/>
  <c r="T132" i="5"/>
  <c r="O132" i="5" s="1"/>
  <c r="A133" i="5"/>
  <c r="B133" i="5"/>
  <c r="C133" i="5"/>
  <c r="Q133" i="5" s="1"/>
  <c r="T133" i="5"/>
  <c r="O133" i="5" s="1"/>
  <c r="A134" i="5"/>
  <c r="B134" i="5"/>
  <c r="C134" i="5"/>
  <c r="R134" i="5" s="1"/>
  <c r="T134" i="5"/>
  <c r="O134" i="5" s="1"/>
  <c r="A135" i="5"/>
  <c r="F135" i="5" s="1"/>
  <c r="B135" i="5"/>
  <c r="C135" i="5"/>
  <c r="R135" i="5" s="1"/>
  <c r="T135" i="5"/>
  <c r="O135" i="5" s="1"/>
  <c r="A136" i="5"/>
  <c r="K136" i="5" s="1"/>
  <c r="B136" i="5"/>
  <c r="C136" i="5"/>
  <c r="T136" i="5"/>
  <c r="O136" i="5" s="1"/>
  <c r="A137" i="5"/>
  <c r="K137" i="5" s="1"/>
  <c r="B137" i="5"/>
  <c r="C137" i="5"/>
  <c r="Q137" i="5" s="1"/>
  <c r="T137" i="5"/>
  <c r="O137" i="5" s="1"/>
  <c r="Z137" i="5" s="1"/>
  <c r="A138" i="5"/>
  <c r="B138" i="5"/>
  <c r="C138" i="5"/>
  <c r="T138" i="5"/>
  <c r="O138" i="5" s="1"/>
  <c r="Z138" i="5" s="1"/>
  <c r="A139" i="5"/>
  <c r="B139" i="5"/>
  <c r="C139" i="5"/>
  <c r="Q139" i="5" s="1"/>
  <c r="T139" i="5"/>
  <c r="O139" i="5" s="1"/>
  <c r="X139" i="5" s="1"/>
  <c r="A140" i="5"/>
  <c r="K140" i="5" s="1"/>
  <c r="B140" i="5"/>
  <c r="C140" i="5"/>
  <c r="S140" i="5" s="1"/>
  <c r="J140" i="5" s="1"/>
  <c r="T140" i="5"/>
  <c r="O140" i="5" s="1"/>
  <c r="X140" i="5" s="1"/>
  <c r="A141" i="5"/>
  <c r="K141" i="5" s="1"/>
  <c r="B141" i="5"/>
  <c r="C141" i="5"/>
  <c r="Q141" i="5" s="1"/>
  <c r="T141" i="5"/>
  <c r="O141" i="5" s="1"/>
  <c r="A142" i="5"/>
  <c r="K142" i="5" s="1"/>
  <c r="B142" i="5"/>
  <c r="C142" i="5"/>
  <c r="R142" i="5" s="1"/>
  <c r="T142" i="5"/>
  <c r="O142" i="5" s="1"/>
  <c r="A143" i="5"/>
  <c r="F143" i="5" s="1"/>
  <c r="B143" i="5"/>
  <c r="C143" i="5"/>
  <c r="R143" i="5" s="1"/>
  <c r="T143" i="5"/>
  <c r="O143" i="5" s="1"/>
  <c r="X143" i="5" s="1"/>
  <c r="A144" i="5"/>
  <c r="F144" i="5" s="1"/>
  <c r="B144" i="5"/>
  <c r="C144" i="5"/>
  <c r="Q144" i="5" s="1"/>
  <c r="T144" i="5"/>
  <c r="O144" i="5" s="1"/>
  <c r="X144" i="5" s="1"/>
  <c r="A145" i="5"/>
  <c r="K145" i="5" s="1"/>
  <c r="B145" i="5"/>
  <c r="C145" i="5"/>
  <c r="R145" i="5" s="1"/>
  <c r="T145" i="5"/>
  <c r="O145" i="5" s="1"/>
  <c r="A146" i="5"/>
  <c r="F146" i="5" s="1"/>
  <c r="B146" i="5"/>
  <c r="C146" i="5"/>
  <c r="R146" i="5" s="1"/>
  <c r="T146" i="5"/>
  <c r="O146" i="5" s="1"/>
  <c r="X146" i="5" s="1"/>
  <c r="A147" i="5"/>
  <c r="K147" i="5" s="1"/>
  <c r="B147" i="5"/>
  <c r="C147" i="5"/>
  <c r="T147" i="5"/>
  <c r="O147" i="5" s="1"/>
  <c r="A148" i="5"/>
  <c r="F148" i="5" s="1"/>
  <c r="B148" i="5"/>
  <c r="C148" i="5"/>
  <c r="Q148" i="5" s="1"/>
  <c r="T148" i="5"/>
  <c r="O148" i="5" s="1"/>
  <c r="A149" i="5"/>
  <c r="K149" i="5" s="1"/>
  <c r="B149" i="5"/>
  <c r="C149" i="5"/>
  <c r="R149" i="5" s="1"/>
  <c r="T149" i="5"/>
  <c r="O149" i="5" s="1"/>
  <c r="A150" i="5"/>
  <c r="F150" i="5" s="1"/>
  <c r="B150" i="5"/>
  <c r="C150" i="5"/>
  <c r="Q150" i="5" s="1"/>
  <c r="T150" i="5"/>
  <c r="O150" i="5" s="1"/>
  <c r="X150" i="5" s="1"/>
  <c r="A151" i="5"/>
  <c r="F151" i="5" s="1"/>
  <c r="B151" i="5"/>
  <c r="C151" i="5"/>
  <c r="S151" i="5" s="1"/>
  <c r="J151" i="5" s="1"/>
  <c r="V151" i="5" s="1"/>
  <c r="T151" i="5"/>
  <c r="O151" i="5" s="1"/>
  <c r="X151" i="5" s="1"/>
  <c r="A152" i="5"/>
  <c r="F152" i="5" s="1"/>
  <c r="B152" i="5"/>
  <c r="C152" i="5"/>
  <c r="Q152" i="5" s="1"/>
  <c r="T152" i="5"/>
  <c r="O152" i="5" s="1"/>
  <c r="A153" i="5"/>
  <c r="B153" i="5"/>
  <c r="C153" i="5"/>
  <c r="R153" i="5" s="1"/>
  <c r="T153" i="5"/>
  <c r="O153" i="5" s="1"/>
  <c r="A154" i="5"/>
  <c r="F154" i="5" s="1"/>
  <c r="B154" i="5"/>
  <c r="C154" i="5"/>
  <c r="S154" i="5" s="1"/>
  <c r="J154" i="5" s="1"/>
  <c r="T154" i="5"/>
  <c r="O154" i="5" s="1"/>
  <c r="X154" i="5" s="1"/>
  <c r="A155" i="5"/>
  <c r="B155" i="5"/>
  <c r="C155" i="5"/>
  <c r="T155" i="5"/>
  <c r="O155" i="5" s="1"/>
  <c r="A156" i="5"/>
  <c r="K156" i="5" s="1"/>
  <c r="B156" i="5"/>
  <c r="C156" i="5"/>
  <c r="T156" i="5"/>
  <c r="O156" i="5" s="1"/>
  <c r="A157" i="5"/>
  <c r="K157" i="5" s="1"/>
  <c r="B157" i="5"/>
  <c r="C157" i="5"/>
  <c r="T157" i="5"/>
  <c r="O157" i="5" s="1"/>
  <c r="X157" i="5" s="1"/>
  <c r="A158" i="5"/>
  <c r="B158" i="5"/>
  <c r="C158" i="5"/>
  <c r="S158" i="5" s="1"/>
  <c r="J158" i="5" s="1"/>
  <c r="T158" i="5"/>
  <c r="O158" i="5" s="1"/>
  <c r="Y158" i="5" s="1"/>
  <c r="A159" i="5"/>
  <c r="F159" i="5" s="1"/>
  <c r="B159" i="5"/>
  <c r="C159" i="5"/>
  <c r="S159" i="5" s="1"/>
  <c r="J159" i="5" s="1"/>
  <c r="V159" i="5" s="1"/>
  <c r="T159" i="5"/>
  <c r="O159" i="5" s="1"/>
  <c r="A160" i="5"/>
  <c r="B160" i="5"/>
  <c r="C160" i="5"/>
  <c r="Q160" i="5" s="1"/>
  <c r="T160" i="5"/>
  <c r="O160" i="5" s="1"/>
  <c r="A161" i="5"/>
  <c r="B161" i="5"/>
  <c r="C161" i="5"/>
  <c r="Q161" i="5" s="1"/>
  <c r="T161" i="5"/>
  <c r="O161" i="5" s="1"/>
  <c r="A162" i="5"/>
  <c r="B162" i="5"/>
  <c r="C162" i="5"/>
  <c r="T162" i="5"/>
  <c r="O162" i="5" s="1"/>
  <c r="A163" i="5"/>
  <c r="B163" i="5"/>
  <c r="C163" i="5"/>
  <c r="S163" i="5" s="1"/>
  <c r="J163" i="5" s="1"/>
  <c r="U163" i="5" s="1"/>
  <c r="Q163" i="5"/>
  <c r="T163" i="5"/>
  <c r="O163" i="5" s="1"/>
  <c r="A164" i="5"/>
  <c r="B164" i="5"/>
  <c r="C164" i="5"/>
  <c r="Q164" i="5" s="1"/>
  <c r="T164" i="5"/>
  <c r="O164" i="5" s="1"/>
  <c r="A165" i="5"/>
  <c r="B165" i="5"/>
  <c r="C165" i="5"/>
  <c r="Q165" i="5" s="1"/>
  <c r="T165" i="5"/>
  <c r="O165" i="5" s="1"/>
  <c r="A166" i="5"/>
  <c r="B166" i="5"/>
  <c r="C166" i="5"/>
  <c r="T166" i="5"/>
  <c r="O166" i="5" s="1"/>
  <c r="A167" i="5"/>
  <c r="B167" i="5"/>
  <c r="C167" i="5"/>
  <c r="S167" i="5" s="1"/>
  <c r="J167" i="5" s="1"/>
  <c r="U167" i="5" s="1"/>
  <c r="T167" i="5"/>
  <c r="O167" i="5" s="1"/>
  <c r="A168" i="5"/>
  <c r="B168" i="5"/>
  <c r="C168" i="5"/>
  <c r="Q168" i="5" s="1"/>
  <c r="T168" i="5"/>
  <c r="O168" i="5" s="1"/>
  <c r="A169" i="5"/>
  <c r="B169" i="5"/>
  <c r="C169" i="5"/>
  <c r="Q169" i="5" s="1"/>
  <c r="T169" i="5"/>
  <c r="O169" i="5" s="1"/>
  <c r="A170" i="5"/>
  <c r="B170" i="5"/>
  <c r="C170" i="5"/>
  <c r="Q170" i="5" s="1"/>
  <c r="T170" i="5"/>
  <c r="O170" i="5" s="1"/>
  <c r="X170" i="5" s="1"/>
  <c r="A171" i="5"/>
  <c r="F171" i="5" s="1"/>
  <c r="B171" i="5"/>
  <c r="C171" i="5"/>
  <c r="S171" i="5" s="1"/>
  <c r="J171" i="5" s="1"/>
  <c r="T171" i="5"/>
  <c r="O171" i="5" s="1"/>
  <c r="A172" i="5"/>
  <c r="K172" i="5" s="1"/>
  <c r="B172" i="5"/>
  <c r="C172" i="5"/>
  <c r="Q172" i="5" s="1"/>
  <c r="T172" i="5"/>
  <c r="O172" i="5" s="1"/>
  <c r="X172" i="5" s="1"/>
  <c r="A173" i="5"/>
  <c r="K173" i="5" s="1"/>
  <c r="B173" i="5"/>
  <c r="C173" i="5"/>
  <c r="T173" i="5"/>
  <c r="O173" i="5" s="1"/>
  <c r="Z173" i="5" s="1"/>
  <c r="A174" i="5"/>
  <c r="B174" i="5"/>
  <c r="C174" i="5"/>
  <c r="Q174" i="5" s="1"/>
  <c r="T174" i="5"/>
  <c r="O174" i="5" s="1"/>
  <c r="A175" i="5"/>
  <c r="B175" i="5"/>
  <c r="C175" i="5"/>
  <c r="S175" i="5" s="1"/>
  <c r="J175" i="5" s="1"/>
  <c r="U175" i="5" s="1"/>
  <c r="T175" i="5"/>
  <c r="O175" i="5" s="1"/>
  <c r="X175" i="5" s="1"/>
  <c r="A176" i="5"/>
  <c r="F176" i="5" s="1"/>
  <c r="B176" i="5"/>
  <c r="C176" i="5"/>
  <c r="T176" i="5"/>
  <c r="O176" i="5" s="1"/>
  <c r="Y176" i="5" s="1"/>
  <c r="A177" i="5"/>
  <c r="K177" i="5" s="1"/>
  <c r="B177" i="5"/>
  <c r="C177" i="5"/>
  <c r="Q177" i="5" s="1"/>
  <c r="S177" i="5"/>
  <c r="J177" i="5" s="1"/>
  <c r="T177" i="5"/>
  <c r="O177" i="5" s="1"/>
  <c r="A178" i="5"/>
  <c r="B178" i="5"/>
  <c r="C178" i="5"/>
  <c r="Q178" i="5" s="1"/>
  <c r="T178" i="5"/>
  <c r="O178" i="5" s="1"/>
  <c r="A179" i="5"/>
  <c r="F179" i="5" s="1"/>
  <c r="B179" i="5"/>
  <c r="C179" i="5"/>
  <c r="S179" i="5" s="1"/>
  <c r="J179" i="5" s="1"/>
  <c r="T179" i="5"/>
  <c r="O179" i="5" s="1"/>
  <c r="A180" i="5"/>
  <c r="F180" i="5" s="1"/>
  <c r="B180" i="5"/>
  <c r="C180" i="5"/>
  <c r="R180" i="5" s="1"/>
  <c r="T180" i="5"/>
  <c r="O180" i="5" s="1"/>
  <c r="Y180" i="5" s="1"/>
  <c r="A181" i="5"/>
  <c r="K181" i="5" s="1"/>
  <c r="B181" i="5"/>
  <c r="C181" i="5"/>
  <c r="T181" i="5"/>
  <c r="O181" i="5" s="1"/>
  <c r="A182" i="5"/>
  <c r="F182" i="5" s="1"/>
  <c r="B182" i="5"/>
  <c r="C182" i="5"/>
  <c r="Q182" i="5" s="1"/>
  <c r="T182" i="5"/>
  <c r="O182" i="5" s="1"/>
  <c r="A183" i="5"/>
  <c r="F183" i="5" s="1"/>
  <c r="B183" i="5"/>
  <c r="C183" i="5"/>
  <c r="S183" i="5" s="1"/>
  <c r="J183" i="5" s="1"/>
  <c r="T183" i="5"/>
  <c r="O183" i="5" s="1"/>
  <c r="A184" i="5"/>
  <c r="K184" i="5" s="1"/>
  <c r="B184" i="5"/>
  <c r="C184" i="5"/>
  <c r="Q184" i="5" s="1"/>
  <c r="T184" i="5"/>
  <c r="O184" i="5" s="1"/>
  <c r="A185" i="5"/>
  <c r="K185" i="5" s="1"/>
  <c r="B185" i="5"/>
  <c r="C185" i="5"/>
  <c r="Q185" i="5" s="1"/>
  <c r="T185" i="5"/>
  <c r="O185" i="5" s="1"/>
  <c r="A186" i="5"/>
  <c r="F186" i="5" s="1"/>
  <c r="B186" i="5"/>
  <c r="C186" i="5"/>
  <c r="Q186" i="5" s="1"/>
  <c r="T186" i="5"/>
  <c r="O186" i="5" s="1"/>
  <c r="A187" i="5"/>
  <c r="K187" i="5" s="1"/>
  <c r="B187" i="5"/>
  <c r="C187" i="5"/>
  <c r="S187" i="5" s="1"/>
  <c r="J187" i="5" s="1"/>
  <c r="T187" i="5"/>
  <c r="O187" i="5" s="1"/>
  <c r="A188" i="5"/>
  <c r="K188" i="5" s="1"/>
  <c r="B188" i="5"/>
  <c r="C188" i="5"/>
  <c r="Q188" i="5" s="1"/>
  <c r="T188" i="5"/>
  <c r="O188" i="5" s="1"/>
  <c r="A189" i="5"/>
  <c r="K189" i="5" s="1"/>
  <c r="B189" i="5"/>
  <c r="C189" i="5"/>
  <c r="Q189" i="5" s="1"/>
  <c r="T189" i="5"/>
  <c r="O189" i="5" s="1"/>
  <c r="A190" i="5"/>
  <c r="F190" i="5" s="1"/>
  <c r="B190" i="5"/>
  <c r="C190" i="5"/>
  <c r="R190" i="5" s="1"/>
  <c r="T190" i="5"/>
  <c r="O190" i="5" s="1"/>
  <c r="A191" i="5"/>
  <c r="B191" i="5"/>
  <c r="C191" i="5"/>
  <c r="R191" i="5" s="1"/>
  <c r="T191" i="5"/>
  <c r="O191" i="5" s="1"/>
  <c r="A192" i="5"/>
  <c r="K192" i="5" s="1"/>
  <c r="B192" i="5"/>
  <c r="C192" i="5"/>
  <c r="Q192" i="5" s="1"/>
  <c r="T192" i="5"/>
  <c r="O192" i="5" s="1"/>
  <c r="A193" i="5"/>
  <c r="K193" i="5" s="1"/>
  <c r="B193" i="5"/>
  <c r="C193" i="5"/>
  <c r="Q193" i="5" s="1"/>
  <c r="T193" i="5"/>
  <c r="O193" i="5" s="1"/>
  <c r="A194" i="5"/>
  <c r="F194" i="5" s="1"/>
  <c r="B194" i="5"/>
  <c r="C194" i="5"/>
  <c r="S194" i="5" s="1"/>
  <c r="J194" i="5" s="1"/>
  <c r="T194" i="5"/>
  <c r="O194" i="5" s="1"/>
  <c r="X194" i="5" s="1"/>
  <c r="A195" i="5"/>
  <c r="K195" i="5" s="1"/>
  <c r="B195" i="5"/>
  <c r="C195" i="5"/>
  <c r="R195" i="5" s="1"/>
  <c r="T195" i="5"/>
  <c r="O195" i="5" s="1"/>
  <c r="Z195" i="5" s="1"/>
  <c r="A196" i="5"/>
  <c r="K196" i="5" s="1"/>
  <c r="B196" i="5"/>
  <c r="C196" i="5"/>
  <c r="T196" i="5"/>
  <c r="O196" i="5" s="1"/>
  <c r="A197" i="5"/>
  <c r="K197" i="5" s="1"/>
  <c r="B197" i="5"/>
  <c r="C197" i="5"/>
  <c r="Q197" i="5" s="1"/>
  <c r="T197" i="5"/>
  <c r="O197" i="5" s="1"/>
  <c r="A198" i="5"/>
  <c r="F198" i="5" s="1"/>
  <c r="B198" i="5"/>
  <c r="C198" i="5"/>
  <c r="R198" i="5" s="1"/>
  <c r="T198" i="5"/>
  <c r="O198" i="5" s="1"/>
  <c r="X198" i="5" s="1"/>
  <c r="A199" i="5"/>
  <c r="F199" i="5" s="1"/>
  <c r="B199" i="5"/>
  <c r="C199" i="5"/>
  <c r="K199" i="5"/>
  <c r="T199" i="5"/>
  <c r="O199" i="5" s="1"/>
  <c r="Z199" i="5" s="1"/>
  <c r="A200" i="5"/>
  <c r="B200" i="5"/>
  <c r="C200" i="5"/>
  <c r="Q200" i="5" s="1"/>
  <c r="T200" i="5"/>
  <c r="O200" i="5" s="1"/>
  <c r="A201" i="5"/>
  <c r="K201" i="5" s="1"/>
  <c r="B201" i="5"/>
  <c r="C201" i="5"/>
  <c r="Q201" i="5" s="1"/>
  <c r="T201" i="5"/>
  <c r="O201" i="5" s="1"/>
  <c r="A202" i="5"/>
  <c r="F202" i="5" s="1"/>
  <c r="B202" i="5"/>
  <c r="C202" i="5"/>
  <c r="S202" i="5" s="1"/>
  <c r="J202" i="5" s="1"/>
  <c r="W202" i="5" s="1"/>
  <c r="O202" i="5"/>
  <c r="Y202" i="5" s="1"/>
  <c r="T202" i="5"/>
  <c r="A203" i="5"/>
  <c r="K203" i="5" s="1"/>
  <c r="B203" i="5"/>
  <c r="C203" i="5"/>
  <c r="T203" i="5"/>
  <c r="O203" i="5" s="1"/>
  <c r="Z203" i="5" s="1"/>
  <c r="A204" i="5"/>
  <c r="K204" i="5" s="1"/>
  <c r="B204" i="5"/>
  <c r="C204" i="5"/>
  <c r="Q204" i="5" s="1"/>
  <c r="T204" i="5"/>
  <c r="O204" i="5" s="1"/>
  <c r="A205" i="5"/>
  <c r="K205" i="5" s="1"/>
  <c r="B205" i="5"/>
  <c r="C205" i="5"/>
  <c r="T205" i="5"/>
  <c r="O205" i="5" s="1"/>
  <c r="A206" i="5"/>
  <c r="F206" i="5" s="1"/>
  <c r="B206" i="5"/>
  <c r="C206" i="5"/>
  <c r="R206" i="5" s="1"/>
  <c r="T206" i="5"/>
  <c r="O206" i="5" s="1"/>
  <c r="A207" i="5"/>
  <c r="F207" i="5" s="1"/>
  <c r="B207" i="5"/>
  <c r="C207" i="5"/>
  <c r="R207" i="5" s="1"/>
  <c r="T207" i="5"/>
  <c r="O207" i="5" s="1"/>
  <c r="A208" i="5"/>
  <c r="K208" i="5" s="1"/>
  <c r="B208" i="5"/>
  <c r="C208" i="5"/>
  <c r="Q208" i="5" s="1"/>
  <c r="T208" i="5"/>
  <c r="O208" i="5" s="1"/>
  <c r="A209" i="5"/>
  <c r="K209" i="5" s="1"/>
  <c r="B209" i="5"/>
  <c r="C209" i="5"/>
  <c r="Q209" i="5" s="1"/>
  <c r="T209" i="5"/>
  <c r="O209" i="5" s="1"/>
  <c r="A210" i="5"/>
  <c r="F210" i="5" s="1"/>
  <c r="B210" i="5"/>
  <c r="C210" i="5"/>
  <c r="Q210" i="5" s="1"/>
  <c r="T210" i="5"/>
  <c r="O210" i="5" s="1"/>
  <c r="A211" i="5"/>
  <c r="K211" i="5" s="1"/>
  <c r="B211" i="5"/>
  <c r="C211" i="5"/>
  <c r="R211" i="5" s="1"/>
  <c r="T211" i="5"/>
  <c r="O211" i="5" s="1"/>
  <c r="C205" i="8"/>
  <c r="B205" i="8"/>
  <c r="A205" i="8"/>
  <c r="AI205" i="8" s="1"/>
  <c r="C204" i="8"/>
  <c r="B204" i="8"/>
  <c r="A204" i="8"/>
  <c r="AI204" i="8" s="1"/>
  <c r="C203" i="8"/>
  <c r="B203" i="8"/>
  <c r="A203" i="8"/>
  <c r="AI203" i="8" s="1"/>
  <c r="C202" i="8"/>
  <c r="B202" i="8"/>
  <c r="A202" i="8"/>
  <c r="AI202" i="8" s="1"/>
  <c r="C201" i="8"/>
  <c r="B201" i="8"/>
  <c r="A201" i="8"/>
  <c r="AI201" i="8" s="1"/>
  <c r="C200" i="8"/>
  <c r="B200" i="8"/>
  <c r="A200" i="8"/>
  <c r="AI200" i="8" s="1"/>
  <c r="C199" i="8"/>
  <c r="B199" i="8"/>
  <c r="A199" i="8"/>
  <c r="AI199" i="8" s="1"/>
  <c r="C198" i="8"/>
  <c r="B198" i="8"/>
  <c r="A198" i="8"/>
  <c r="AI198" i="8" s="1"/>
  <c r="C197" i="8"/>
  <c r="B197" i="8"/>
  <c r="A197" i="8"/>
  <c r="AI197" i="8" s="1"/>
  <c r="C196" i="8"/>
  <c r="B196" i="8"/>
  <c r="A196" i="8"/>
  <c r="AI196" i="8" s="1"/>
  <c r="C195" i="8"/>
  <c r="B195" i="8"/>
  <c r="A195" i="8"/>
  <c r="AI195" i="8" s="1"/>
  <c r="C194" i="8"/>
  <c r="B194" i="8"/>
  <c r="A194" i="8"/>
  <c r="AI194" i="8" s="1"/>
  <c r="C193" i="8"/>
  <c r="B193" i="8"/>
  <c r="A193" i="8"/>
  <c r="AI193" i="8" s="1"/>
  <c r="C192" i="8"/>
  <c r="B192" i="8"/>
  <c r="A192" i="8"/>
  <c r="AI192" i="8" s="1"/>
  <c r="C191" i="8"/>
  <c r="B191" i="8"/>
  <c r="A191" i="8"/>
  <c r="AI191" i="8" s="1"/>
  <c r="C190" i="8"/>
  <c r="B190" i="8"/>
  <c r="A190" i="8"/>
  <c r="AI190" i="8" s="1"/>
  <c r="C189" i="8"/>
  <c r="B189" i="8"/>
  <c r="A189" i="8"/>
  <c r="AI189" i="8" s="1"/>
  <c r="C188" i="8"/>
  <c r="B188" i="8"/>
  <c r="A188" i="8"/>
  <c r="AI188" i="8" s="1"/>
  <c r="C187" i="8"/>
  <c r="B187" i="8"/>
  <c r="A187" i="8"/>
  <c r="AI187" i="8" s="1"/>
  <c r="C186" i="8"/>
  <c r="B186" i="8"/>
  <c r="A186" i="8"/>
  <c r="AI186" i="8" s="1"/>
  <c r="C185" i="8"/>
  <c r="B185" i="8"/>
  <c r="A185" i="8"/>
  <c r="AI185" i="8" s="1"/>
  <c r="C184" i="8"/>
  <c r="B184" i="8"/>
  <c r="A184" i="8"/>
  <c r="AI184" i="8" s="1"/>
  <c r="C183" i="8"/>
  <c r="B183" i="8"/>
  <c r="A183" i="8"/>
  <c r="AI183" i="8" s="1"/>
  <c r="C182" i="8"/>
  <c r="B182" i="8"/>
  <c r="A182" i="8"/>
  <c r="AI182" i="8" s="1"/>
  <c r="C181" i="8"/>
  <c r="B181" i="8"/>
  <c r="A181" i="8"/>
  <c r="AI181" i="8" s="1"/>
  <c r="C180" i="8"/>
  <c r="B180" i="8"/>
  <c r="A180" i="8"/>
  <c r="AI180" i="8" s="1"/>
  <c r="C179" i="8"/>
  <c r="B179" i="8"/>
  <c r="A179" i="8"/>
  <c r="AI179" i="8" s="1"/>
  <c r="C178" i="8"/>
  <c r="B178" i="8"/>
  <c r="A178" i="8"/>
  <c r="AI178" i="8" s="1"/>
  <c r="C177" i="8"/>
  <c r="B177" i="8"/>
  <c r="A177" i="8"/>
  <c r="AI177" i="8" s="1"/>
  <c r="C176" i="8"/>
  <c r="B176" i="8"/>
  <c r="A176" i="8"/>
  <c r="AI176" i="8" s="1"/>
  <c r="C175" i="8"/>
  <c r="B175" i="8"/>
  <c r="A175" i="8"/>
  <c r="AI175" i="8" s="1"/>
  <c r="C174" i="8"/>
  <c r="B174" i="8"/>
  <c r="A174" i="8"/>
  <c r="AI174" i="8" s="1"/>
  <c r="C173" i="8"/>
  <c r="B173" i="8"/>
  <c r="A173" i="8"/>
  <c r="AI173" i="8" s="1"/>
  <c r="C172" i="8"/>
  <c r="B172" i="8"/>
  <c r="A172" i="8"/>
  <c r="AI172" i="8" s="1"/>
  <c r="C171" i="8"/>
  <c r="B171" i="8"/>
  <c r="A171" i="8"/>
  <c r="AI171" i="8" s="1"/>
  <c r="C170" i="8"/>
  <c r="B170" i="8"/>
  <c r="A170" i="8"/>
  <c r="AI170" i="8" s="1"/>
  <c r="C169" i="8"/>
  <c r="B169" i="8"/>
  <c r="A169" i="8"/>
  <c r="AI169" i="8" s="1"/>
  <c r="C168" i="8"/>
  <c r="B168" i="8"/>
  <c r="A168" i="8"/>
  <c r="AI168" i="8" s="1"/>
  <c r="C167" i="8"/>
  <c r="B167" i="8"/>
  <c r="A167" i="8"/>
  <c r="AI167" i="8" s="1"/>
  <c r="C166" i="8"/>
  <c r="B166" i="8"/>
  <c r="A166" i="8"/>
  <c r="AI166" i="8" s="1"/>
  <c r="C165" i="8"/>
  <c r="B165" i="8"/>
  <c r="A165" i="8"/>
  <c r="AI165" i="8" s="1"/>
  <c r="C164" i="8"/>
  <c r="B164" i="8"/>
  <c r="A164" i="8"/>
  <c r="AI164" i="8" s="1"/>
  <c r="C163" i="8"/>
  <c r="B163" i="8"/>
  <c r="A163" i="8"/>
  <c r="AI163" i="8" s="1"/>
  <c r="C162" i="8"/>
  <c r="B162" i="8"/>
  <c r="A162" i="8"/>
  <c r="AI162" i="8" s="1"/>
  <c r="C161" i="8"/>
  <c r="B161" i="8"/>
  <c r="A161" i="8"/>
  <c r="AI161" i="8" s="1"/>
  <c r="C160" i="8"/>
  <c r="B160" i="8"/>
  <c r="A160" i="8"/>
  <c r="AI160" i="8" s="1"/>
  <c r="C159" i="8"/>
  <c r="B159" i="8"/>
  <c r="A159" i="8"/>
  <c r="AI159" i="8" s="1"/>
  <c r="C158" i="8"/>
  <c r="B158" i="8"/>
  <c r="A158" i="8"/>
  <c r="AI158" i="8" s="1"/>
  <c r="C157" i="8"/>
  <c r="B157" i="8"/>
  <c r="A157" i="8"/>
  <c r="AI157" i="8" s="1"/>
  <c r="C156" i="8"/>
  <c r="B156" i="8"/>
  <c r="A156" i="8"/>
  <c r="AI156" i="8" s="1"/>
  <c r="C155" i="8"/>
  <c r="B155" i="8"/>
  <c r="A155" i="8"/>
  <c r="AI155" i="8" s="1"/>
  <c r="C154" i="8"/>
  <c r="B154" i="8"/>
  <c r="A154" i="8"/>
  <c r="AI154" i="8" s="1"/>
  <c r="C153" i="8"/>
  <c r="B153" i="8"/>
  <c r="A153" i="8"/>
  <c r="AI153" i="8" s="1"/>
  <c r="C152" i="8"/>
  <c r="B152" i="8"/>
  <c r="A152" i="8"/>
  <c r="AI152" i="8" s="1"/>
  <c r="C151" i="8"/>
  <c r="B151" i="8"/>
  <c r="A151" i="8"/>
  <c r="AI151" i="8" s="1"/>
  <c r="C150" i="8"/>
  <c r="B150" i="8"/>
  <c r="A150" i="8"/>
  <c r="AI150" i="8" s="1"/>
  <c r="C149" i="8"/>
  <c r="B149" i="8"/>
  <c r="A149" i="8"/>
  <c r="AI149" i="8" s="1"/>
  <c r="C148" i="8"/>
  <c r="B148" i="8"/>
  <c r="A148" i="8"/>
  <c r="AI148" i="8" s="1"/>
  <c r="C147" i="8"/>
  <c r="B147" i="8"/>
  <c r="A147" i="8"/>
  <c r="AI147" i="8" s="1"/>
  <c r="C146" i="8"/>
  <c r="B146" i="8"/>
  <c r="A146" i="8"/>
  <c r="AI146" i="8" s="1"/>
  <c r="C145" i="8"/>
  <c r="B145" i="8"/>
  <c r="A145" i="8"/>
  <c r="AI145" i="8" s="1"/>
  <c r="C144" i="8"/>
  <c r="B144" i="8"/>
  <c r="A144" i="8"/>
  <c r="AI144" i="8" s="1"/>
  <c r="C143" i="8"/>
  <c r="B143" i="8"/>
  <c r="A143" i="8"/>
  <c r="AI143" i="8" s="1"/>
  <c r="C142" i="8"/>
  <c r="B142" i="8"/>
  <c r="A142" i="8"/>
  <c r="AI142" i="8" s="1"/>
  <c r="C141" i="8"/>
  <c r="B141" i="8"/>
  <c r="A141" i="8"/>
  <c r="AI141" i="8" s="1"/>
  <c r="C140" i="8"/>
  <c r="B140" i="8"/>
  <c r="A140" i="8"/>
  <c r="AI140" i="8" s="1"/>
  <c r="C139" i="8"/>
  <c r="B139" i="8"/>
  <c r="A139" i="8"/>
  <c r="AI139" i="8" s="1"/>
  <c r="C138" i="8"/>
  <c r="B138" i="8"/>
  <c r="A138" i="8"/>
  <c r="AI138" i="8" s="1"/>
  <c r="C137" i="8"/>
  <c r="B137" i="8"/>
  <c r="A137" i="8"/>
  <c r="AI137" i="8" s="1"/>
  <c r="C136" i="8"/>
  <c r="B136" i="8"/>
  <c r="A136" i="8"/>
  <c r="AI136" i="8" s="1"/>
  <c r="C135" i="8"/>
  <c r="B135" i="8"/>
  <c r="A135" i="8"/>
  <c r="AI135" i="8" s="1"/>
  <c r="C134" i="8"/>
  <c r="B134" i="8"/>
  <c r="A134" i="8"/>
  <c r="AI134" i="8" s="1"/>
  <c r="C133" i="8"/>
  <c r="B133" i="8"/>
  <c r="A133" i="8"/>
  <c r="AI133" i="8" s="1"/>
  <c r="C132" i="8"/>
  <c r="B132" i="8"/>
  <c r="A132" i="8"/>
  <c r="AI132" i="8" s="1"/>
  <c r="C131" i="8"/>
  <c r="B131" i="8"/>
  <c r="A131" i="8"/>
  <c r="AI131" i="8" s="1"/>
  <c r="C130" i="8"/>
  <c r="B130" i="8"/>
  <c r="A130" i="8"/>
  <c r="AI130" i="8" s="1"/>
  <c r="C129" i="8"/>
  <c r="B129" i="8"/>
  <c r="A129" i="8"/>
  <c r="AI129" i="8" s="1"/>
  <c r="C128" i="8"/>
  <c r="B128" i="8"/>
  <c r="A128" i="8"/>
  <c r="AI128" i="8" s="1"/>
  <c r="C127" i="8"/>
  <c r="B127" i="8"/>
  <c r="A127" i="8"/>
  <c r="AI127" i="8" s="1"/>
  <c r="C126" i="8"/>
  <c r="B126" i="8"/>
  <c r="A126" i="8"/>
  <c r="AI126" i="8" s="1"/>
  <c r="C125" i="8"/>
  <c r="B125" i="8"/>
  <c r="A125" i="8"/>
  <c r="AI125" i="8" s="1"/>
  <c r="C124" i="8"/>
  <c r="B124" i="8"/>
  <c r="A124" i="8"/>
  <c r="AI124" i="8" s="1"/>
  <c r="C123" i="8"/>
  <c r="B123" i="8"/>
  <c r="A123" i="8"/>
  <c r="AI123" i="8" s="1"/>
  <c r="C122" i="8"/>
  <c r="B122" i="8"/>
  <c r="A122" i="8"/>
  <c r="AI122" i="8" s="1"/>
  <c r="C121" i="8"/>
  <c r="B121" i="8"/>
  <c r="A121" i="8"/>
  <c r="AI121" i="8" s="1"/>
  <c r="C120" i="8"/>
  <c r="B120" i="8"/>
  <c r="A120" i="8"/>
  <c r="AI120" i="8" s="1"/>
  <c r="C119" i="8"/>
  <c r="B119" i="8"/>
  <c r="A119" i="8"/>
  <c r="AI119" i="8" s="1"/>
  <c r="C118" i="8"/>
  <c r="B118" i="8"/>
  <c r="A118" i="8"/>
  <c r="AI118" i="8" s="1"/>
  <c r="C117" i="8"/>
  <c r="B117" i="8"/>
  <c r="A117" i="8"/>
  <c r="AI117" i="8" s="1"/>
  <c r="C116" i="8"/>
  <c r="B116" i="8"/>
  <c r="A116" i="8"/>
  <c r="AI116" i="8" s="1"/>
  <c r="C115" i="8"/>
  <c r="B115" i="8"/>
  <c r="A115" i="8"/>
  <c r="AI115" i="8" s="1"/>
  <c r="C114" i="8"/>
  <c r="B114" i="8"/>
  <c r="A114" i="8"/>
  <c r="AI114" i="8" s="1"/>
  <c r="C113" i="8"/>
  <c r="B113" i="8"/>
  <c r="A113" i="8"/>
  <c r="AI113" i="8" s="1"/>
  <c r="C112" i="8"/>
  <c r="B112" i="8"/>
  <c r="A112" i="8"/>
  <c r="AI112" i="8" s="1"/>
  <c r="C111" i="8"/>
  <c r="B111" i="8"/>
  <c r="A111" i="8"/>
  <c r="AI111" i="8" s="1"/>
  <c r="C110" i="8"/>
  <c r="B110" i="8"/>
  <c r="A110" i="8"/>
  <c r="AI110" i="8" s="1"/>
  <c r="C109" i="8"/>
  <c r="B109" i="8"/>
  <c r="A109" i="8"/>
  <c r="AI109" i="8" s="1"/>
  <c r="C108" i="8"/>
  <c r="B108" i="8"/>
  <c r="A108" i="8"/>
  <c r="AI108" i="8" s="1"/>
  <c r="C107" i="8"/>
  <c r="B107" i="8"/>
  <c r="A107" i="8"/>
  <c r="AI107" i="8" s="1"/>
  <c r="C106" i="8"/>
  <c r="B106" i="8"/>
  <c r="A106" i="8"/>
  <c r="AI106" i="8" s="1"/>
  <c r="A8" i="8"/>
  <c r="B8" i="8"/>
  <c r="C8" i="8"/>
  <c r="A9" i="8"/>
  <c r="B9" i="8"/>
  <c r="C9" i="8"/>
  <c r="A10" i="8"/>
  <c r="B10" i="8"/>
  <c r="C10" i="8"/>
  <c r="A11" i="8"/>
  <c r="B11" i="8"/>
  <c r="C11" i="8"/>
  <c r="A12" i="8"/>
  <c r="B12" i="8"/>
  <c r="C12" i="8"/>
  <c r="A13" i="8"/>
  <c r="B13" i="8"/>
  <c r="C13" i="8"/>
  <c r="A14" i="8"/>
  <c r="B14" i="8"/>
  <c r="C14" i="8"/>
  <c r="A15" i="8"/>
  <c r="B15" i="8"/>
  <c r="C15" i="8"/>
  <c r="A16" i="8"/>
  <c r="B16" i="8"/>
  <c r="C16" i="8"/>
  <c r="A17" i="8"/>
  <c r="B17" i="8"/>
  <c r="C17" i="8"/>
  <c r="A18" i="8"/>
  <c r="B18" i="8"/>
  <c r="C18" i="8"/>
  <c r="A19" i="8"/>
  <c r="B19" i="8"/>
  <c r="C19" i="8"/>
  <c r="A20" i="8"/>
  <c r="B20" i="8"/>
  <c r="C20" i="8"/>
  <c r="A21" i="8"/>
  <c r="B21" i="8"/>
  <c r="C21" i="8"/>
  <c r="A22" i="8"/>
  <c r="B22" i="8"/>
  <c r="C22" i="8"/>
  <c r="A23" i="8"/>
  <c r="B23" i="8"/>
  <c r="C23" i="8"/>
  <c r="A24" i="8"/>
  <c r="B24" i="8"/>
  <c r="C24" i="8"/>
  <c r="A25" i="8"/>
  <c r="B25" i="8"/>
  <c r="C25" i="8"/>
  <c r="A26" i="8"/>
  <c r="B26" i="8"/>
  <c r="C26" i="8"/>
  <c r="A27" i="8"/>
  <c r="B27" i="8"/>
  <c r="C27" i="8"/>
  <c r="A28" i="8"/>
  <c r="B28" i="8"/>
  <c r="C28" i="8"/>
  <c r="A29" i="8"/>
  <c r="B29" i="8"/>
  <c r="C29" i="8"/>
  <c r="A30" i="8"/>
  <c r="B30" i="8"/>
  <c r="C30" i="8"/>
  <c r="A31" i="8"/>
  <c r="B31" i="8"/>
  <c r="C31" i="8"/>
  <c r="A32" i="8"/>
  <c r="B32" i="8"/>
  <c r="C32" i="8"/>
  <c r="A33" i="8"/>
  <c r="B33" i="8"/>
  <c r="C33" i="8"/>
  <c r="A34" i="8"/>
  <c r="B34" i="8"/>
  <c r="C34" i="8"/>
  <c r="A35" i="8"/>
  <c r="B35" i="8"/>
  <c r="C35" i="8"/>
  <c r="A36" i="8"/>
  <c r="B36" i="8"/>
  <c r="C36" i="8"/>
  <c r="A37" i="8"/>
  <c r="B37" i="8"/>
  <c r="C37" i="8"/>
  <c r="A38" i="8"/>
  <c r="B38" i="8"/>
  <c r="C38" i="8"/>
  <c r="A39" i="8"/>
  <c r="B39" i="8"/>
  <c r="C39" i="8"/>
  <c r="A40" i="8"/>
  <c r="B40" i="8"/>
  <c r="C40" i="8"/>
  <c r="A41" i="8"/>
  <c r="B41" i="8"/>
  <c r="C41" i="8"/>
  <c r="A42" i="8"/>
  <c r="B42" i="8"/>
  <c r="C42" i="8"/>
  <c r="A43" i="8"/>
  <c r="B43" i="8"/>
  <c r="C43" i="8"/>
  <c r="A44" i="8"/>
  <c r="B44" i="8"/>
  <c r="C44" i="8"/>
  <c r="A45" i="8"/>
  <c r="B45" i="8"/>
  <c r="C45" i="8"/>
  <c r="A46" i="8"/>
  <c r="B46" i="8"/>
  <c r="C46" i="8"/>
  <c r="A47" i="8"/>
  <c r="B47" i="8"/>
  <c r="C47" i="8"/>
  <c r="A48" i="8"/>
  <c r="B48" i="8"/>
  <c r="C48" i="8"/>
  <c r="A49" i="8"/>
  <c r="B49" i="8"/>
  <c r="C49" i="8"/>
  <c r="A50" i="8"/>
  <c r="B50" i="8"/>
  <c r="C50" i="8"/>
  <c r="A51" i="8"/>
  <c r="B51" i="8"/>
  <c r="C51" i="8"/>
  <c r="A52" i="8"/>
  <c r="B52" i="8"/>
  <c r="C52" i="8"/>
  <c r="A53" i="8"/>
  <c r="B53" i="8"/>
  <c r="C53" i="8"/>
  <c r="A54" i="8"/>
  <c r="B54" i="8"/>
  <c r="C54" i="8"/>
  <c r="A55" i="8"/>
  <c r="B55" i="8"/>
  <c r="C55" i="8"/>
  <c r="A56" i="8"/>
  <c r="B56" i="8"/>
  <c r="C56" i="8"/>
  <c r="A57" i="8"/>
  <c r="B57" i="8"/>
  <c r="C57" i="8"/>
  <c r="A58" i="8"/>
  <c r="B58" i="8"/>
  <c r="C58" i="8"/>
  <c r="A59" i="8"/>
  <c r="B59" i="8"/>
  <c r="C59" i="8"/>
  <c r="A60" i="8"/>
  <c r="B60" i="8"/>
  <c r="C60" i="8"/>
  <c r="A61" i="8"/>
  <c r="B61" i="8"/>
  <c r="C61" i="8"/>
  <c r="A62" i="8"/>
  <c r="B62" i="8"/>
  <c r="C62" i="8"/>
  <c r="A63" i="8"/>
  <c r="B63" i="8"/>
  <c r="C63" i="8"/>
  <c r="A64" i="8"/>
  <c r="B64" i="8"/>
  <c r="C64" i="8"/>
  <c r="A65" i="8"/>
  <c r="B65" i="8"/>
  <c r="C65" i="8"/>
  <c r="A66" i="8"/>
  <c r="B66" i="8"/>
  <c r="C66" i="8"/>
  <c r="A67" i="8"/>
  <c r="B67" i="8"/>
  <c r="C67" i="8"/>
  <c r="A68" i="8"/>
  <c r="B68" i="8"/>
  <c r="C68" i="8"/>
  <c r="A69" i="8"/>
  <c r="B69" i="8"/>
  <c r="C69" i="8"/>
  <c r="A70" i="8"/>
  <c r="B70" i="8"/>
  <c r="C70" i="8"/>
  <c r="A71" i="8"/>
  <c r="B71" i="8"/>
  <c r="C71" i="8"/>
  <c r="A72" i="8"/>
  <c r="B72" i="8"/>
  <c r="C72" i="8"/>
  <c r="A73" i="8"/>
  <c r="B73" i="8"/>
  <c r="C73" i="8"/>
  <c r="A74" i="8"/>
  <c r="B74" i="8"/>
  <c r="C74" i="8"/>
  <c r="A75" i="8"/>
  <c r="B75" i="8"/>
  <c r="C75" i="8"/>
  <c r="A76" i="8"/>
  <c r="B76" i="8"/>
  <c r="C76" i="8"/>
  <c r="A77" i="8"/>
  <c r="B77" i="8"/>
  <c r="C77" i="8"/>
  <c r="A78" i="8"/>
  <c r="B78" i="8"/>
  <c r="C78" i="8"/>
  <c r="A79" i="8"/>
  <c r="B79" i="8"/>
  <c r="C79" i="8"/>
  <c r="A80" i="8"/>
  <c r="B80" i="8"/>
  <c r="C80" i="8"/>
  <c r="A81" i="8"/>
  <c r="B81" i="8"/>
  <c r="C81" i="8"/>
  <c r="A82" i="8"/>
  <c r="B82" i="8"/>
  <c r="C82" i="8"/>
  <c r="A83" i="8"/>
  <c r="B83" i="8"/>
  <c r="C83" i="8"/>
  <c r="A84" i="8"/>
  <c r="B84" i="8"/>
  <c r="C84" i="8"/>
  <c r="A85" i="8"/>
  <c r="B85" i="8"/>
  <c r="C85" i="8"/>
  <c r="A86" i="8"/>
  <c r="B86" i="8"/>
  <c r="C86" i="8"/>
  <c r="A87" i="8"/>
  <c r="B87" i="8"/>
  <c r="C87" i="8"/>
  <c r="A88" i="8"/>
  <c r="B88" i="8"/>
  <c r="C88" i="8"/>
  <c r="A89" i="8"/>
  <c r="B89" i="8"/>
  <c r="C89" i="8"/>
  <c r="A90" i="8"/>
  <c r="B90" i="8"/>
  <c r="C90" i="8"/>
  <c r="A91" i="8"/>
  <c r="B91" i="8"/>
  <c r="C91" i="8"/>
  <c r="A92" i="8"/>
  <c r="B92" i="8"/>
  <c r="C92" i="8"/>
  <c r="A93" i="8"/>
  <c r="B93" i="8"/>
  <c r="C93" i="8"/>
  <c r="A94" i="8"/>
  <c r="B94" i="8"/>
  <c r="C94" i="8"/>
  <c r="A95" i="8"/>
  <c r="B95" i="8"/>
  <c r="C95" i="8"/>
  <c r="A96" i="8"/>
  <c r="B96" i="8"/>
  <c r="C96" i="8"/>
  <c r="A97" i="8"/>
  <c r="B97" i="8"/>
  <c r="C97" i="8"/>
  <c r="A98" i="8"/>
  <c r="B98" i="8"/>
  <c r="C98" i="8"/>
  <c r="A99" i="8"/>
  <c r="B99" i="8"/>
  <c r="C99" i="8"/>
  <c r="A100" i="8"/>
  <c r="B100" i="8"/>
  <c r="C100" i="8"/>
  <c r="A101" i="8"/>
  <c r="B101" i="8"/>
  <c r="C101" i="8"/>
  <c r="A102" i="8"/>
  <c r="B102" i="8"/>
  <c r="C102" i="8"/>
  <c r="A103" i="8"/>
  <c r="B103" i="8"/>
  <c r="C103" i="8"/>
  <c r="A104" i="8"/>
  <c r="B104" i="8"/>
  <c r="C104" i="8"/>
  <c r="A105" i="8"/>
  <c r="B105" i="8"/>
  <c r="C105" i="8"/>
  <c r="C7" i="8"/>
  <c r="B7" i="8"/>
  <c r="A7" i="8"/>
  <c r="A13" i="5"/>
  <c r="K13" i="5" s="1"/>
  <c r="B13" i="5"/>
  <c r="C13" i="5"/>
  <c r="B12" i="5"/>
  <c r="AL206" i="2"/>
  <c r="AC206" i="2"/>
  <c r="AG206" i="2" s="1"/>
  <c r="AB206" i="2"/>
  <c r="M206" i="2"/>
  <c r="AL205" i="2"/>
  <c r="AC205" i="2"/>
  <c r="AF205" i="2" s="1"/>
  <c r="AB205" i="2"/>
  <c r="M205" i="2"/>
  <c r="AL204" i="2"/>
  <c r="AC204" i="2"/>
  <c r="AH204" i="2" s="1"/>
  <c r="AB204" i="2"/>
  <c r="M204" i="2"/>
  <c r="AL203" i="2"/>
  <c r="AC203" i="2"/>
  <c r="AH203" i="2" s="1"/>
  <c r="AB203" i="2"/>
  <c r="M203" i="2"/>
  <c r="AL202" i="2"/>
  <c r="AC202" i="2"/>
  <c r="AG202" i="2" s="1"/>
  <c r="AB202" i="2"/>
  <c r="M202" i="2"/>
  <c r="AL201" i="2"/>
  <c r="AC201" i="2"/>
  <c r="AF201" i="2" s="1"/>
  <c r="AB201" i="2"/>
  <c r="M201" i="2"/>
  <c r="AL200" i="2"/>
  <c r="AC200" i="2"/>
  <c r="AB200" i="2"/>
  <c r="M200" i="2"/>
  <c r="AL105" i="2"/>
  <c r="AC105" i="2"/>
  <c r="AH105" i="2" s="1"/>
  <c r="AB105" i="2"/>
  <c r="M105" i="2"/>
  <c r="AE105" i="2" s="1"/>
  <c r="AL104" i="2"/>
  <c r="AC104" i="2"/>
  <c r="AG104" i="2" s="1"/>
  <c r="AB104" i="2"/>
  <c r="M104" i="2"/>
  <c r="AE104" i="2" s="1"/>
  <c r="AL103" i="2"/>
  <c r="AC103" i="2"/>
  <c r="AF103" i="2" s="1"/>
  <c r="AB103" i="2"/>
  <c r="M103" i="2"/>
  <c r="AE103" i="2" s="1"/>
  <c r="AL102" i="2"/>
  <c r="AC102" i="2"/>
  <c r="AG102" i="2" s="1"/>
  <c r="AB102" i="2"/>
  <c r="M102" i="2"/>
  <c r="AE102" i="2" s="1"/>
  <c r="AL101" i="2"/>
  <c r="AC101" i="2"/>
  <c r="AB101" i="2"/>
  <c r="M101" i="2"/>
  <c r="AE101" i="2" s="1"/>
  <c r="AL100" i="2"/>
  <c r="AC100" i="2"/>
  <c r="AB100" i="2"/>
  <c r="M100" i="2"/>
  <c r="AE100" i="2" s="1"/>
  <c r="AL99" i="2"/>
  <c r="AC99" i="2"/>
  <c r="AB99" i="2"/>
  <c r="M99" i="2"/>
  <c r="AE99" i="2" s="1"/>
  <c r="AL98" i="2"/>
  <c r="AC98" i="2"/>
  <c r="AG98" i="2" s="1"/>
  <c r="AB98" i="2"/>
  <c r="M98" i="2"/>
  <c r="AE98" i="2" s="1"/>
  <c r="AL97" i="2"/>
  <c r="AC97" i="2"/>
  <c r="AH97" i="2" s="1"/>
  <c r="AB97" i="2"/>
  <c r="M97" i="2"/>
  <c r="AE97" i="2" s="1"/>
  <c r="AL96" i="2"/>
  <c r="AC96" i="2"/>
  <c r="AH96" i="2" s="1"/>
  <c r="AB96" i="2"/>
  <c r="M96" i="2"/>
  <c r="AE96" i="2" s="1"/>
  <c r="AL95" i="2"/>
  <c r="AC95" i="2"/>
  <c r="AG95" i="2" s="1"/>
  <c r="AB95" i="2"/>
  <c r="M95" i="2"/>
  <c r="AE95" i="2" s="1"/>
  <c r="AL94" i="2"/>
  <c r="AC94" i="2"/>
  <c r="AG94" i="2" s="1"/>
  <c r="AB94" i="2"/>
  <c r="M94" i="2"/>
  <c r="AE94" i="2" s="1"/>
  <c r="AL93" i="2"/>
  <c r="AC93" i="2"/>
  <c r="AF93" i="2" s="1"/>
  <c r="AB93" i="2"/>
  <c r="M93" i="2"/>
  <c r="AE93" i="2" s="1"/>
  <c r="AL92" i="2"/>
  <c r="AC92" i="2"/>
  <c r="AH92" i="2" s="1"/>
  <c r="AB92" i="2"/>
  <c r="M92" i="2"/>
  <c r="AE92" i="2" s="1"/>
  <c r="AL91" i="2"/>
  <c r="AC91" i="2"/>
  <c r="AG91" i="2" s="1"/>
  <c r="AB91" i="2"/>
  <c r="M91" i="2"/>
  <c r="AE91" i="2" s="1"/>
  <c r="AL90" i="2"/>
  <c r="AC90" i="2"/>
  <c r="AG90" i="2" s="1"/>
  <c r="AB90" i="2"/>
  <c r="M90" i="2"/>
  <c r="AE90" i="2" s="1"/>
  <c r="AL89" i="2"/>
  <c r="AC89" i="2"/>
  <c r="AF89" i="2" s="1"/>
  <c r="AB89" i="2"/>
  <c r="M89" i="2"/>
  <c r="AE89" i="2" s="1"/>
  <c r="AL88" i="2"/>
  <c r="AC88" i="2"/>
  <c r="AB88" i="2"/>
  <c r="M88" i="2"/>
  <c r="AE88" i="2" s="1"/>
  <c r="AL87" i="2"/>
  <c r="AC87" i="2"/>
  <c r="AG87" i="2" s="1"/>
  <c r="AB87" i="2"/>
  <c r="M87" i="2"/>
  <c r="AE87" i="2" s="1"/>
  <c r="AL86" i="2"/>
  <c r="AC86" i="2"/>
  <c r="AF86" i="2" s="1"/>
  <c r="AB86" i="2"/>
  <c r="M86" i="2"/>
  <c r="AE86" i="2" s="1"/>
  <c r="AL85" i="2"/>
  <c r="AC85" i="2"/>
  <c r="AH85" i="2" s="1"/>
  <c r="AB85" i="2"/>
  <c r="M85" i="2"/>
  <c r="AE85" i="2" s="1"/>
  <c r="AL84" i="2"/>
  <c r="AC84" i="2"/>
  <c r="AH84" i="2" s="1"/>
  <c r="AB84" i="2"/>
  <c r="M84" i="2"/>
  <c r="AE84" i="2" s="1"/>
  <c r="AL83" i="2"/>
  <c r="AC83" i="2"/>
  <c r="AG83" i="2" s="1"/>
  <c r="AB83" i="2"/>
  <c r="M83" i="2"/>
  <c r="AE83" i="2" s="1"/>
  <c r="AL82" i="2"/>
  <c r="AC82" i="2"/>
  <c r="AF82" i="2" s="1"/>
  <c r="AB82" i="2"/>
  <c r="M82" i="2"/>
  <c r="AE82" i="2" s="1"/>
  <c r="AL81" i="2"/>
  <c r="AC81" i="2"/>
  <c r="AH81" i="2" s="1"/>
  <c r="AB81" i="2"/>
  <c r="M81" i="2"/>
  <c r="AE81" i="2" s="1"/>
  <c r="AL80" i="2"/>
  <c r="AC80" i="2"/>
  <c r="AB80" i="2"/>
  <c r="M80" i="2"/>
  <c r="AE80" i="2" s="1"/>
  <c r="AL79" i="2"/>
  <c r="AC79" i="2"/>
  <c r="AG79" i="2" s="1"/>
  <c r="AB79" i="2"/>
  <c r="M79" i="2"/>
  <c r="AE79" i="2" s="1"/>
  <c r="AL78" i="2"/>
  <c r="AC78" i="2"/>
  <c r="AF78" i="2" s="1"/>
  <c r="AB78" i="2"/>
  <c r="M78" i="2"/>
  <c r="AE78" i="2" s="1"/>
  <c r="AL77" i="2"/>
  <c r="AC77" i="2"/>
  <c r="AH77" i="2" s="1"/>
  <c r="AB77" i="2"/>
  <c r="M77" i="2"/>
  <c r="AE77" i="2" s="1"/>
  <c r="AL76" i="2"/>
  <c r="AC76" i="2"/>
  <c r="AH76" i="2" s="1"/>
  <c r="AB76" i="2"/>
  <c r="M76" i="2"/>
  <c r="AE76" i="2" s="1"/>
  <c r="AL75" i="2"/>
  <c r="AC75" i="2"/>
  <c r="AB75" i="2"/>
  <c r="M75" i="2"/>
  <c r="AE75" i="2" s="1"/>
  <c r="AL74" i="2"/>
  <c r="AC74" i="2"/>
  <c r="AH74" i="2" s="1"/>
  <c r="AB74" i="2"/>
  <c r="M74" i="2"/>
  <c r="AE74" i="2" s="1"/>
  <c r="AL73" i="2"/>
  <c r="AC73" i="2"/>
  <c r="AH73" i="2" s="1"/>
  <c r="AB73" i="2"/>
  <c r="M73" i="2"/>
  <c r="AE73" i="2" s="1"/>
  <c r="AL72" i="2"/>
  <c r="AC72" i="2"/>
  <c r="AH72" i="2" s="1"/>
  <c r="AB72" i="2"/>
  <c r="M72" i="2"/>
  <c r="AE72" i="2" s="1"/>
  <c r="AL71" i="2"/>
  <c r="AC71" i="2"/>
  <c r="AG71" i="2" s="1"/>
  <c r="AB71" i="2"/>
  <c r="M71" i="2"/>
  <c r="AE71" i="2" s="1"/>
  <c r="AL70" i="2"/>
  <c r="AC70" i="2"/>
  <c r="AF70" i="2" s="1"/>
  <c r="AB70" i="2"/>
  <c r="M70" i="2"/>
  <c r="AE70" i="2" s="1"/>
  <c r="AL69" i="2"/>
  <c r="AC69" i="2"/>
  <c r="AB69" i="2"/>
  <c r="M69" i="2"/>
  <c r="AE69" i="2" s="1"/>
  <c r="AL68" i="2"/>
  <c r="AC68" i="2"/>
  <c r="AH68" i="2" s="1"/>
  <c r="AB68" i="2"/>
  <c r="M68" i="2"/>
  <c r="AE68" i="2" s="1"/>
  <c r="AL67" i="2"/>
  <c r="AC67" i="2"/>
  <c r="AG67" i="2" s="1"/>
  <c r="AB67" i="2"/>
  <c r="M67" i="2"/>
  <c r="AE67" i="2" s="1"/>
  <c r="AL66" i="2"/>
  <c r="AC66" i="2"/>
  <c r="AH66" i="2" s="1"/>
  <c r="AB66" i="2"/>
  <c r="M66" i="2"/>
  <c r="AE66" i="2" s="1"/>
  <c r="AL65" i="2"/>
  <c r="AC65" i="2"/>
  <c r="AF65" i="2" s="1"/>
  <c r="AB65" i="2"/>
  <c r="M65" i="2"/>
  <c r="AE65" i="2" s="1"/>
  <c r="AL64" i="2"/>
  <c r="AC64" i="2"/>
  <c r="AF64" i="2" s="1"/>
  <c r="AB64" i="2"/>
  <c r="M64" i="2"/>
  <c r="AE64" i="2" s="1"/>
  <c r="AL63" i="2"/>
  <c r="AC63" i="2"/>
  <c r="AB63" i="2"/>
  <c r="M63" i="2"/>
  <c r="AE63" i="2" s="1"/>
  <c r="AL62" i="2"/>
  <c r="AC62" i="2"/>
  <c r="AG62" i="2" s="1"/>
  <c r="AB62" i="2"/>
  <c r="M62" i="2"/>
  <c r="AE62" i="2" s="1"/>
  <c r="AL61" i="2"/>
  <c r="AC61" i="2"/>
  <c r="AF61" i="2" s="1"/>
  <c r="AB61" i="2"/>
  <c r="M61" i="2"/>
  <c r="AE61" i="2" s="1"/>
  <c r="AL60" i="2"/>
  <c r="AC60" i="2"/>
  <c r="AB60" i="2"/>
  <c r="M60" i="2"/>
  <c r="AE60" i="2" s="1"/>
  <c r="AL59" i="2"/>
  <c r="AC59" i="2"/>
  <c r="AH59" i="2" s="1"/>
  <c r="AB59" i="2"/>
  <c r="M59" i="2"/>
  <c r="AE59" i="2" s="1"/>
  <c r="AL58" i="2"/>
  <c r="AC58" i="2"/>
  <c r="AG58" i="2" s="1"/>
  <c r="AB58" i="2"/>
  <c r="M58" i="2"/>
  <c r="AE58" i="2" s="1"/>
  <c r="AL57" i="2"/>
  <c r="AC57" i="2"/>
  <c r="AB57" i="2"/>
  <c r="M57" i="2"/>
  <c r="AE57" i="2" s="1"/>
  <c r="AL56" i="2"/>
  <c r="AC56" i="2"/>
  <c r="AH56" i="2" s="1"/>
  <c r="AB56" i="2"/>
  <c r="M56" i="2"/>
  <c r="AE56" i="2" s="1"/>
  <c r="AL55" i="2"/>
  <c r="AC55" i="2"/>
  <c r="AH55" i="2" s="1"/>
  <c r="AB55" i="2"/>
  <c r="M55" i="2"/>
  <c r="AE55" i="2" s="1"/>
  <c r="AL54" i="2"/>
  <c r="AC54" i="2"/>
  <c r="AG54" i="2" s="1"/>
  <c r="AB54" i="2"/>
  <c r="M54" i="2"/>
  <c r="AE54" i="2" s="1"/>
  <c r="AL53" i="2"/>
  <c r="AC53" i="2"/>
  <c r="AF53" i="2" s="1"/>
  <c r="AB53" i="2"/>
  <c r="M53" i="2"/>
  <c r="AE53" i="2" s="1"/>
  <c r="AL52" i="2"/>
  <c r="AC52" i="2"/>
  <c r="AG52" i="2" s="1"/>
  <c r="AB52" i="2"/>
  <c r="M52" i="2"/>
  <c r="AE52" i="2" s="1"/>
  <c r="AL51" i="2"/>
  <c r="AC51" i="2"/>
  <c r="AH51" i="2" s="1"/>
  <c r="AB51" i="2"/>
  <c r="M51" i="2"/>
  <c r="AE51" i="2" s="1"/>
  <c r="AL50" i="2"/>
  <c r="AC50" i="2"/>
  <c r="AG50" i="2" s="1"/>
  <c r="AB50" i="2"/>
  <c r="M50" i="2"/>
  <c r="AE50" i="2" s="1"/>
  <c r="AL49" i="2"/>
  <c r="AC49" i="2"/>
  <c r="AF49" i="2" s="1"/>
  <c r="AB49" i="2"/>
  <c r="M49" i="2"/>
  <c r="AE49" i="2" s="1"/>
  <c r="AL48" i="2"/>
  <c r="AC48" i="2"/>
  <c r="AF48" i="2" s="1"/>
  <c r="AB48" i="2"/>
  <c r="M48" i="2"/>
  <c r="AE48" i="2" s="1"/>
  <c r="AL47" i="2"/>
  <c r="AC47" i="2"/>
  <c r="AH47" i="2" s="1"/>
  <c r="AB47" i="2"/>
  <c r="M47" i="2"/>
  <c r="AE47" i="2" s="1"/>
  <c r="AL46" i="2"/>
  <c r="AC46" i="2"/>
  <c r="AG46" i="2" s="1"/>
  <c r="AB46" i="2"/>
  <c r="M46" i="2"/>
  <c r="AE46" i="2" s="1"/>
  <c r="AL45" i="2"/>
  <c r="AC45" i="2"/>
  <c r="AF45" i="2" s="1"/>
  <c r="AB45" i="2"/>
  <c r="M45" i="2"/>
  <c r="AE45" i="2" s="1"/>
  <c r="AL44" i="2"/>
  <c r="AC44" i="2"/>
  <c r="AG44" i="2" s="1"/>
  <c r="AB44" i="2"/>
  <c r="M44" i="2"/>
  <c r="AE44" i="2" s="1"/>
  <c r="AL43" i="2"/>
  <c r="AC43" i="2"/>
  <c r="AH43" i="2" s="1"/>
  <c r="AB43" i="2"/>
  <c r="M43" i="2"/>
  <c r="AE43" i="2" s="1"/>
  <c r="AL42" i="2"/>
  <c r="AC42" i="2"/>
  <c r="AG42" i="2" s="1"/>
  <c r="AB42" i="2"/>
  <c r="M42" i="2"/>
  <c r="AE42" i="2" s="1"/>
  <c r="AL41" i="2"/>
  <c r="AC41" i="2"/>
  <c r="AF41" i="2" s="1"/>
  <c r="AB41" i="2"/>
  <c r="M41" i="2"/>
  <c r="AE41" i="2" s="1"/>
  <c r="AL40" i="2"/>
  <c r="AC40" i="2"/>
  <c r="AF40" i="2" s="1"/>
  <c r="AB40" i="2"/>
  <c r="M40" i="2"/>
  <c r="AE40" i="2" s="1"/>
  <c r="AL39" i="2"/>
  <c r="AC39" i="2"/>
  <c r="AH39" i="2" s="1"/>
  <c r="AB39" i="2"/>
  <c r="M39" i="2"/>
  <c r="AE39" i="2" s="1"/>
  <c r="AL38" i="2"/>
  <c r="AC38" i="2"/>
  <c r="AG38" i="2" s="1"/>
  <c r="AB38" i="2"/>
  <c r="M38" i="2"/>
  <c r="AE38" i="2" s="1"/>
  <c r="AL37" i="2"/>
  <c r="AC37" i="2"/>
  <c r="AF37" i="2" s="1"/>
  <c r="AB37" i="2"/>
  <c r="M37" i="2"/>
  <c r="AE37" i="2" s="1"/>
  <c r="AL36" i="2"/>
  <c r="AC36" i="2"/>
  <c r="AH36" i="2" s="1"/>
  <c r="AB36" i="2"/>
  <c r="M36" i="2"/>
  <c r="AE36" i="2" s="1"/>
  <c r="AL35" i="2"/>
  <c r="AC35" i="2"/>
  <c r="AG35" i="2" s="1"/>
  <c r="AB35" i="2"/>
  <c r="M35" i="2"/>
  <c r="AE35" i="2" s="1"/>
  <c r="AL34" i="2"/>
  <c r="AC34" i="2"/>
  <c r="AF34" i="2" s="1"/>
  <c r="AB34" i="2"/>
  <c r="M34" i="2"/>
  <c r="AE34" i="2" s="1"/>
  <c r="AL33" i="2"/>
  <c r="AC33" i="2"/>
  <c r="AH33" i="2" s="1"/>
  <c r="AB33" i="2"/>
  <c r="M33" i="2"/>
  <c r="AE33" i="2" s="1"/>
  <c r="AL32" i="2"/>
  <c r="AC32" i="2"/>
  <c r="AG32" i="2" s="1"/>
  <c r="AB32" i="2"/>
  <c r="M32" i="2"/>
  <c r="AE32" i="2" s="1"/>
  <c r="AL31" i="2"/>
  <c r="AC31" i="2"/>
  <c r="AG31" i="2" s="1"/>
  <c r="AB31" i="2"/>
  <c r="M31" i="2"/>
  <c r="AE31" i="2" s="1"/>
  <c r="AL30" i="2"/>
  <c r="AC30" i="2"/>
  <c r="AF30" i="2" s="1"/>
  <c r="AB30" i="2"/>
  <c r="M30" i="2"/>
  <c r="AE30" i="2" s="1"/>
  <c r="AL29" i="2"/>
  <c r="AC29" i="2"/>
  <c r="AH29" i="2" s="1"/>
  <c r="AB29" i="2"/>
  <c r="M29" i="2"/>
  <c r="AE29" i="2" s="1"/>
  <c r="AL28" i="2"/>
  <c r="AC28" i="2"/>
  <c r="AG28" i="2" s="1"/>
  <c r="AB28" i="2"/>
  <c r="AL27" i="2"/>
  <c r="AC27" i="2"/>
  <c r="AG27" i="2" s="1"/>
  <c r="AB27" i="2"/>
  <c r="M27" i="2"/>
  <c r="AE27" i="2" s="1"/>
  <c r="AL26" i="2"/>
  <c r="AC26" i="2"/>
  <c r="AF26" i="2" s="1"/>
  <c r="AB26" i="2"/>
  <c r="M26" i="2"/>
  <c r="AE26" i="2" s="1"/>
  <c r="AL25" i="2"/>
  <c r="AC25" i="2"/>
  <c r="AB25" i="2"/>
  <c r="M25" i="2"/>
  <c r="AE25" i="2" s="1"/>
  <c r="AL24" i="2"/>
  <c r="AC24" i="2"/>
  <c r="AG24" i="2" s="1"/>
  <c r="AB24" i="2"/>
  <c r="M24" i="2"/>
  <c r="AE24" i="2" s="1"/>
  <c r="AL23" i="2"/>
  <c r="AC23" i="2"/>
  <c r="AG23" i="2" s="1"/>
  <c r="AB23" i="2"/>
  <c r="M23" i="2"/>
  <c r="AE23" i="2" s="1"/>
  <c r="AL22" i="2"/>
  <c r="AC22" i="2"/>
  <c r="AF22" i="2" s="1"/>
  <c r="AB22" i="2"/>
  <c r="M22" i="2"/>
  <c r="AE22" i="2" s="1"/>
  <c r="AL21" i="2"/>
  <c r="AC21" i="2"/>
  <c r="AH21" i="2" s="1"/>
  <c r="AB21" i="2"/>
  <c r="M21" i="2"/>
  <c r="AE21" i="2" s="1"/>
  <c r="AL20" i="2"/>
  <c r="AC20" i="2"/>
  <c r="AG20" i="2" s="1"/>
  <c r="AB20" i="2"/>
  <c r="M20" i="2"/>
  <c r="AE20" i="2" s="1"/>
  <c r="AL19" i="2"/>
  <c r="AC19" i="2"/>
  <c r="AG19" i="2" s="1"/>
  <c r="AB19" i="2"/>
  <c r="M19" i="2"/>
  <c r="AL18" i="2"/>
  <c r="AC18" i="2"/>
  <c r="AF18" i="2" s="1"/>
  <c r="AB18" i="2"/>
  <c r="M18" i="2"/>
  <c r="AE18" i="2" s="1"/>
  <c r="AL17" i="2"/>
  <c r="AC17" i="2"/>
  <c r="AG17" i="2" s="1"/>
  <c r="AB17" i="2"/>
  <c r="M17" i="2"/>
  <c r="AE17" i="2" s="1"/>
  <c r="AL16" i="2"/>
  <c r="AC16" i="2"/>
  <c r="AG16" i="2" s="1"/>
  <c r="AB16" i="2"/>
  <c r="M16" i="2"/>
  <c r="AE16" i="2" s="1"/>
  <c r="AL15" i="2"/>
  <c r="AC15" i="2"/>
  <c r="AG15" i="2" s="1"/>
  <c r="AB15" i="2"/>
  <c r="M15" i="2"/>
  <c r="AE15" i="2" s="1"/>
  <c r="AL14" i="2"/>
  <c r="AC14" i="2"/>
  <c r="AF14" i="2" s="1"/>
  <c r="AB14" i="2"/>
  <c r="M14" i="2"/>
  <c r="AL13" i="2"/>
  <c r="AC13" i="2"/>
  <c r="AH13" i="2" s="1"/>
  <c r="AB13" i="2"/>
  <c r="M13" i="2"/>
  <c r="AE13" i="2" s="1"/>
  <c r="AL12" i="2"/>
  <c r="AB12" i="2"/>
  <c r="AL11" i="2"/>
  <c r="AB11" i="2"/>
  <c r="AL10" i="2"/>
  <c r="AB10" i="2"/>
  <c r="AL9" i="2"/>
  <c r="AB9" i="2"/>
  <c r="S18" i="5" l="1"/>
  <c r="J18" i="5" s="1"/>
  <c r="W18" i="5" s="1"/>
  <c r="F18" i="5"/>
  <c r="S122" i="5"/>
  <c r="J122" i="5" s="1"/>
  <c r="Q198" i="5"/>
  <c r="K144" i="5"/>
  <c r="Q122" i="5"/>
  <c r="F192" i="5"/>
  <c r="K94" i="5"/>
  <c r="K176" i="5"/>
  <c r="F140" i="5"/>
  <c r="F172" i="5"/>
  <c r="Q143" i="5"/>
  <c r="F117" i="5"/>
  <c r="F95" i="5"/>
  <c r="R170" i="5"/>
  <c r="F141" i="5"/>
  <c r="S207" i="5"/>
  <c r="J207" i="5" s="1"/>
  <c r="U207" i="5" s="1"/>
  <c r="K151" i="5"/>
  <c r="F87" i="5"/>
  <c r="K52" i="5"/>
  <c r="X204" i="6"/>
  <c r="AE200" i="2"/>
  <c r="X206" i="6"/>
  <c r="AE202" i="2"/>
  <c r="X208" i="6"/>
  <c r="AE204" i="2"/>
  <c r="X210" i="6"/>
  <c r="AE206" i="2"/>
  <c r="Q194" i="5"/>
  <c r="R175" i="5"/>
  <c r="S137" i="5"/>
  <c r="J137" i="5" s="1"/>
  <c r="K90" i="5"/>
  <c r="R154" i="5"/>
  <c r="S135" i="5"/>
  <c r="J135" i="5" s="1"/>
  <c r="U135" i="5" s="1"/>
  <c r="Q154" i="5"/>
  <c r="S149" i="5"/>
  <c r="J149" i="5" s="1"/>
  <c r="Q135" i="5"/>
  <c r="F124" i="5"/>
  <c r="K131" i="5"/>
  <c r="X205" i="6"/>
  <c r="AE201" i="2"/>
  <c r="X207" i="6"/>
  <c r="AE203" i="2"/>
  <c r="X209" i="6"/>
  <c r="AE205" i="2"/>
  <c r="R159" i="5"/>
  <c r="S150" i="5"/>
  <c r="J150" i="5" s="1"/>
  <c r="S89" i="5"/>
  <c r="J89" i="5" s="1"/>
  <c r="U89" i="5" s="1"/>
  <c r="X23" i="6"/>
  <c r="AE19" i="2"/>
  <c r="Q26" i="5"/>
  <c r="S41" i="5"/>
  <c r="J41" i="5" s="1"/>
  <c r="U41" i="5" s="1"/>
  <c r="X18" i="6"/>
  <c r="AE14" i="2"/>
  <c r="K36" i="5"/>
  <c r="F40" i="5"/>
  <c r="F34" i="5"/>
  <c r="F30" i="5"/>
  <c r="K24" i="5"/>
  <c r="F24" i="5"/>
  <c r="U151" i="5"/>
  <c r="X60" i="6"/>
  <c r="X20" i="6"/>
  <c r="X28" i="6"/>
  <c r="X65" i="6"/>
  <c r="X73" i="6"/>
  <c r="X81" i="6"/>
  <c r="X31" i="6"/>
  <c r="X17" i="6"/>
  <c r="X38" i="6"/>
  <c r="X46" i="6"/>
  <c r="X54" i="6"/>
  <c r="X62" i="6"/>
  <c r="X70" i="6"/>
  <c r="X78" i="6"/>
  <c r="X86" i="6"/>
  <c r="X94" i="6"/>
  <c r="X102" i="6"/>
  <c r="Q175" i="5"/>
  <c r="S152" i="5"/>
  <c r="J152" i="5" s="1"/>
  <c r="U152" i="5" s="1"/>
  <c r="X76" i="6"/>
  <c r="X108" i="6"/>
  <c r="X25" i="6"/>
  <c r="X22" i="6"/>
  <c r="X30" i="6"/>
  <c r="X35" i="6"/>
  <c r="X43" i="6"/>
  <c r="X51" i="6"/>
  <c r="X59" i="6"/>
  <c r="X67" i="6"/>
  <c r="X75" i="6"/>
  <c r="X83" i="6"/>
  <c r="X91" i="6"/>
  <c r="X99" i="6"/>
  <c r="X107" i="6"/>
  <c r="S193" i="5"/>
  <c r="J193" i="5" s="1"/>
  <c r="W193" i="5" s="1"/>
  <c r="F157" i="5"/>
  <c r="R148" i="5"/>
  <c r="F136" i="5"/>
  <c r="Q126" i="5"/>
  <c r="K48" i="5"/>
  <c r="K40" i="5"/>
  <c r="X41" i="6"/>
  <c r="X97" i="6"/>
  <c r="X27" i="6"/>
  <c r="X48" i="6"/>
  <c r="X80" i="6"/>
  <c r="X88" i="6"/>
  <c r="X96" i="6"/>
  <c r="X104" i="6"/>
  <c r="K152" i="5"/>
  <c r="X44" i="6"/>
  <c r="X52" i="6"/>
  <c r="X68" i="6"/>
  <c r="X84" i="6"/>
  <c r="X33" i="6"/>
  <c r="X49" i="6"/>
  <c r="X57" i="6"/>
  <c r="X89" i="6"/>
  <c r="X105" i="6"/>
  <c r="X19" i="6"/>
  <c r="X40" i="6"/>
  <c r="X56" i="6"/>
  <c r="X64" i="6"/>
  <c r="X72" i="6"/>
  <c r="X24" i="6"/>
  <c r="X37" i="6"/>
  <c r="X45" i="6"/>
  <c r="X53" i="6"/>
  <c r="X61" i="6"/>
  <c r="X69" i="6"/>
  <c r="X77" i="6"/>
  <c r="X85" i="6"/>
  <c r="X93" i="6"/>
  <c r="X101" i="6"/>
  <c r="X109" i="6"/>
  <c r="K183" i="5"/>
  <c r="K171" i="5"/>
  <c r="R160" i="5"/>
  <c r="S139" i="5"/>
  <c r="J139" i="5" s="1"/>
  <c r="U139" i="5" s="1"/>
  <c r="S127" i="5"/>
  <c r="J127" i="5" s="1"/>
  <c r="U127" i="5" s="1"/>
  <c r="X21" i="6"/>
  <c r="X29" i="6"/>
  <c r="X42" i="6"/>
  <c r="X58" i="6"/>
  <c r="X66" i="6"/>
  <c r="X82" i="6"/>
  <c r="X98" i="6"/>
  <c r="X106" i="6"/>
  <c r="X195" i="5"/>
  <c r="X36" i="6"/>
  <c r="X92" i="6"/>
  <c r="X100" i="6"/>
  <c r="X34" i="6"/>
  <c r="X50" i="6"/>
  <c r="X74" i="6"/>
  <c r="X90" i="6"/>
  <c r="X26" i="6"/>
  <c r="X39" i="6"/>
  <c r="X47" i="6"/>
  <c r="X55" i="6"/>
  <c r="X63" i="6"/>
  <c r="X71" i="6"/>
  <c r="X79" i="6"/>
  <c r="X87" i="6"/>
  <c r="X95" i="6"/>
  <c r="X103" i="6"/>
  <c r="S169" i="5"/>
  <c r="J169" i="5" s="1"/>
  <c r="U169" i="5" s="1"/>
  <c r="S130" i="5"/>
  <c r="J130" i="5" s="1"/>
  <c r="U130" i="5" s="1"/>
  <c r="F120" i="5"/>
  <c r="S109" i="5"/>
  <c r="J109" i="5" s="1"/>
  <c r="U109" i="5" s="1"/>
  <c r="F83" i="5"/>
  <c r="Q56" i="5"/>
  <c r="Y29" i="5"/>
  <c r="Z29" i="5"/>
  <c r="X29" i="5"/>
  <c r="Z206" i="5"/>
  <c r="X206" i="5"/>
  <c r="Y206" i="5"/>
  <c r="X179" i="5"/>
  <c r="Z179" i="5"/>
  <c r="Y147" i="5"/>
  <c r="X147" i="5"/>
  <c r="Z147" i="5"/>
  <c r="S190" i="5"/>
  <c r="J190" i="5" s="1"/>
  <c r="U190" i="5" s="1"/>
  <c r="K148" i="5"/>
  <c r="S144" i="5"/>
  <c r="J144" i="5" s="1"/>
  <c r="V144" i="5" s="1"/>
  <c r="F142" i="5"/>
  <c r="R137" i="5"/>
  <c r="R130" i="5"/>
  <c r="R127" i="5"/>
  <c r="S125" i="5"/>
  <c r="J125" i="5" s="1"/>
  <c r="W125" i="5" s="1"/>
  <c r="S121" i="5"/>
  <c r="J121" i="5" s="1"/>
  <c r="R118" i="5"/>
  <c r="S117" i="5"/>
  <c r="J117" i="5" s="1"/>
  <c r="U117" i="5" s="1"/>
  <c r="S92" i="5"/>
  <c r="J92" i="5" s="1"/>
  <c r="V92" i="5" s="1"/>
  <c r="K86" i="5"/>
  <c r="Z77" i="5"/>
  <c r="F53" i="5"/>
  <c r="S50" i="5"/>
  <c r="J50" i="5" s="1"/>
  <c r="V50" i="5" s="1"/>
  <c r="K47" i="5"/>
  <c r="S200" i="5"/>
  <c r="J200" i="5" s="1"/>
  <c r="W200" i="5" s="1"/>
  <c r="S195" i="5"/>
  <c r="J195" i="5" s="1"/>
  <c r="U195" i="5" s="1"/>
  <c r="R194" i="5"/>
  <c r="Q190" i="5"/>
  <c r="R163" i="5"/>
  <c r="Q158" i="5"/>
  <c r="W151" i="5"/>
  <c r="F149" i="5"/>
  <c r="F147" i="5"/>
  <c r="R144" i="5"/>
  <c r="S143" i="5"/>
  <c r="J143" i="5" s="1"/>
  <c r="W143" i="5" s="1"/>
  <c r="S126" i="5"/>
  <c r="J126" i="5" s="1"/>
  <c r="U126" i="5" s="1"/>
  <c r="R125" i="5"/>
  <c r="R121" i="5"/>
  <c r="Q118" i="5"/>
  <c r="R117" i="5"/>
  <c r="S111" i="5"/>
  <c r="J111" i="5" s="1"/>
  <c r="U111" i="5" s="1"/>
  <c r="Q101" i="5"/>
  <c r="V93" i="5"/>
  <c r="S84" i="5"/>
  <c r="J84" i="5" s="1"/>
  <c r="W84" i="5" s="1"/>
  <c r="F44" i="5"/>
  <c r="K207" i="5"/>
  <c r="S206" i="5"/>
  <c r="J206" i="5" s="1"/>
  <c r="V206" i="5" s="1"/>
  <c r="F196" i="5"/>
  <c r="K180" i="5"/>
  <c r="F145" i="5"/>
  <c r="R139" i="5"/>
  <c r="K132" i="5"/>
  <c r="K127" i="5"/>
  <c r="F45" i="5"/>
  <c r="K27" i="5"/>
  <c r="S14" i="5"/>
  <c r="J14" i="5" s="1"/>
  <c r="U14" i="5" s="1"/>
  <c r="Q206" i="5"/>
  <c r="F195" i="5"/>
  <c r="R171" i="5"/>
  <c r="R164" i="5"/>
  <c r="F156" i="5"/>
  <c r="Q153" i="5"/>
  <c r="S123" i="5"/>
  <c r="J123" i="5" s="1"/>
  <c r="W123" i="5" s="1"/>
  <c r="S115" i="5"/>
  <c r="J115" i="5" s="1"/>
  <c r="U115" i="5" s="1"/>
  <c r="K102" i="5"/>
  <c r="F208" i="5"/>
  <c r="X202" i="5"/>
  <c r="X199" i="5"/>
  <c r="S198" i="5"/>
  <c r="J198" i="5" s="1"/>
  <c r="V198" i="5" s="1"/>
  <c r="S192" i="5"/>
  <c r="J192" i="5" s="1"/>
  <c r="W192" i="5" s="1"/>
  <c r="S174" i="5"/>
  <c r="J174" i="5" s="1"/>
  <c r="V174" i="5" s="1"/>
  <c r="Y146" i="5"/>
  <c r="S133" i="5"/>
  <c r="J133" i="5" s="1"/>
  <c r="Q123" i="5"/>
  <c r="Q115" i="5"/>
  <c r="X83" i="5"/>
  <c r="S46" i="5"/>
  <c r="J46" i="5" s="1"/>
  <c r="V46" i="5" s="1"/>
  <c r="S38" i="5"/>
  <c r="J38" i="5" s="1"/>
  <c r="V38" i="5" s="1"/>
  <c r="S25" i="5"/>
  <c r="J25" i="5" s="1"/>
  <c r="S197" i="5"/>
  <c r="J197" i="5" s="1"/>
  <c r="V197" i="5" s="1"/>
  <c r="S148" i="5"/>
  <c r="J148" i="5" s="1"/>
  <c r="V148" i="5" s="1"/>
  <c r="R133" i="5"/>
  <c r="S88" i="5"/>
  <c r="J88" i="5" s="1"/>
  <c r="U88" i="5" s="1"/>
  <c r="Z211" i="5"/>
  <c r="X211" i="5"/>
  <c r="F211" i="5"/>
  <c r="Z207" i="5"/>
  <c r="X207" i="5"/>
  <c r="X210" i="5"/>
  <c r="Y210" i="5"/>
  <c r="Z210" i="5"/>
  <c r="Z145" i="5"/>
  <c r="Y145" i="5"/>
  <c r="Z131" i="5"/>
  <c r="X131" i="5"/>
  <c r="X89" i="5"/>
  <c r="Y89" i="5"/>
  <c r="Z89" i="5"/>
  <c r="Y51" i="5"/>
  <c r="X51" i="5"/>
  <c r="Z51" i="5"/>
  <c r="Q196" i="5"/>
  <c r="S196" i="5"/>
  <c r="J196" i="5" s="1"/>
  <c r="Y152" i="5"/>
  <c r="X152" i="5"/>
  <c r="Q105" i="5"/>
  <c r="S105" i="5"/>
  <c r="J105" i="5" s="1"/>
  <c r="V105" i="5" s="1"/>
  <c r="S74" i="5"/>
  <c r="J74" i="5" s="1"/>
  <c r="V74" i="5" s="1"/>
  <c r="X203" i="5"/>
  <c r="V202" i="5"/>
  <c r="R199" i="5"/>
  <c r="S199" i="5"/>
  <c r="J199" i="5" s="1"/>
  <c r="Z170" i="5"/>
  <c r="Q156" i="5"/>
  <c r="R156" i="5"/>
  <c r="S156" i="5"/>
  <c r="J156" i="5" s="1"/>
  <c r="Z140" i="5"/>
  <c r="Y140" i="5"/>
  <c r="Z123" i="5"/>
  <c r="X123" i="5"/>
  <c r="Y123" i="5"/>
  <c r="Z114" i="5"/>
  <c r="X114" i="5"/>
  <c r="X46" i="5"/>
  <c r="Y46" i="5"/>
  <c r="Z46" i="5"/>
  <c r="Y42" i="5"/>
  <c r="Z42" i="5"/>
  <c r="X38" i="5"/>
  <c r="Y38" i="5"/>
  <c r="Z38" i="5"/>
  <c r="S210" i="5"/>
  <c r="J210" i="5" s="1"/>
  <c r="Q205" i="5"/>
  <c r="S205" i="5"/>
  <c r="J205" i="5" s="1"/>
  <c r="V205" i="5" s="1"/>
  <c r="U202" i="5"/>
  <c r="U194" i="5"/>
  <c r="V194" i="5"/>
  <c r="W177" i="5"/>
  <c r="U177" i="5"/>
  <c r="X158" i="5"/>
  <c r="Z158" i="5"/>
  <c r="Y148" i="5"/>
  <c r="X148" i="5"/>
  <c r="Z148" i="5"/>
  <c r="Z119" i="5"/>
  <c r="Y119" i="5"/>
  <c r="Q114" i="5"/>
  <c r="R114" i="5"/>
  <c r="S114" i="5"/>
  <c r="J114" i="5" s="1"/>
  <c r="U114" i="5" s="1"/>
  <c r="F32" i="5"/>
  <c r="K32" i="5"/>
  <c r="Z14" i="5"/>
  <c r="Y14" i="5"/>
  <c r="Z30" i="5"/>
  <c r="Y30" i="5"/>
  <c r="Q37" i="5"/>
  <c r="S37" i="5"/>
  <c r="J37" i="5" s="1"/>
  <c r="U37" i="5" s="1"/>
  <c r="S211" i="5"/>
  <c r="J211" i="5" s="1"/>
  <c r="R210" i="5"/>
  <c r="S209" i="5"/>
  <c r="J209" i="5" s="1"/>
  <c r="W209" i="5" s="1"/>
  <c r="K200" i="5"/>
  <c r="F200" i="5"/>
  <c r="Y198" i="5"/>
  <c r="Z198" i="5"/>
  <c r="Z191" i="5"/>
  <c r="X191" i="5"/>
  <c r="F175" i="5"/>
  <c r="K175" i="5"/>
  <c r="X171" i="5"/>
  <c r="Y171" i="5"/>
  <c r="Z171" i="5"/>
  <c r="U140" i="5"/>
  <c r="V140" i="5"/>
  <c r="W140" i="5"/>
  <c r="X115" i="5"/>
  <c r="Y115" i="5"/>
  <c r="Z115" i="5"/>
  <c r="Y104" i="5"/>
  <c r="X104" i="5"/>
  <c r="Z104" i="5"/>
  <c r="X93" i="5"/>
  <c r="Y93" i="5"/>
  <c r="Z93" i="5"/>
  <c r="Y73" i="5"/>
  <c r="X73" i="5"/>
  <c r="Z73" i="5"/>
  <c r="Y70" i="5"/>
  <c r="Z70" i="5"/>
  <c r="Y33" i="5"/>
  <c r="Z33" i="5"/>
  <c r="Y25" i="5"/>
  <c r="X25" i="5"/>
  <c r="Z25" i="5"/>
  <c r="Z22" i="5"/>
  <c r="Y22" i="5"/>
  <c r="X190" i="5"/>
  <c r="Y190" i="5"/>
  <c r="Z190" i="5"/>
  <c r="Y156" i="5"/>
  <c r="Z156" i="5"/>
  <c r="S17" i="5"/>
  <c r="J17" i="5" s="1"/>
  <c r="X101" i="5"/>
  <c r="Y101" i="5"/>
  <c r="Z101" i="5"/>
  <c r="F203" i="5"/>
  <c r="Z194" i="5"/>
  <c r="K153" i="5"/>
  <c r="F153" i="5"/>
  <c r="X142" i="5"/>
  <c r="Y142" i="5"/>
  <c r="Z142" i="5"/>
  <c r="Y134" i="5"/>
  <c r="X134" i="5"/>
  <c r="Z134" i="5"/>
  <c r="F98" i="5"/>
  <c r="K98" i="5"/>
  <c r="X50" i="5"/>
  <c r="Y50" i="5"/>
  <c r="Z50" i="5"/>
  <c r="K41" i="5"/>
  <c r="F41" i="5"/>
  <c r="Q33" i="5"/>
  <c r="S33" i="5"/>
  <c r="J33" i="5" s="1"/>
  <c r="U33" i="5" s="1"/>
  <c r="R112" i="5"/>
  <c r="Q181" i="5"/>
  <c r="R181" i="5"/>
  <c r="S181" i="5"/>
  <c r="J181" i="5" s="1"/>
  <c r="V181" i="5" s="1"/>
  <c r="Y37" i="5"/>
  <c r="X37" i="5"/>
  <c r="Q23" i="5"/>
  <c r="R109" i="5"/>
  <c r="Q162" i="5"/>
  <c r="R162" i="5"/>
  <c r="S162" i="5"/>
  <c r="J162" i="5" s="1"/>
  <c r="V162" i="5" s="1"/>
  <c r="S34" i="5"/>
  <c r="J34" i="5" s="1"/>
  <c r="V34" i="5" s="1"/>
  <c r="R110" i="5"/>
  <c r="R203" i="5"/>
  <c r="S203" i="5"/>
  <c r="J203" i="5" s="1"/>
  <c r="Y194" i="5"/>
  <c r="V192" i="5"/>
  <c r="Y175" i="5"/>
  <c r="Z175" i="5"/>
  <c r="Q166" i="5"/>
  <c r="S166" i="5"/>
  <c r="J166" i="5" s="1"/>
  <c r="U166" i="5" s="1"/>
  <c r="S155" i="5"/>
  <c r="J155" i="5" s="1"/>
  <c r="R155" i="5"/>
  <c r="Z152" i="5"/>
  <c r="W144" i="5"/>
  <c r="F139" i="5"/>
  <c r="K139" i="5"/>
  <c r="Y131" i="5"/>
  <c r="F19" i="5"/>
  <c r="K19" i="5"/>
  <c r="F16" i="5"/>
  <c r="K16" i="5"/>
  <c r="S147" i="5"/>
  <c r="J147" i="5" s="1"/>
  <c r="Q147" i="5"/>
  <c r="X105" i="5"/>
  <c r="Z105" i="5"/>
  <c r="R107" i="5"/>
  <c r="Q202" i="5"/>
  <c r="R202" i="5"/>
  <c r="W194" i="5"/>
  <c r="F191" i="5"/>
  <c r="K191" i="5"/>
  <c r="F158" i="5"/>
  <c r="K158" i="5"/>
  <c r="X135" i="5"/>
  <c r="Y135" i="5"/>
  <c r="Z135" i="5"/>
  <c r="K133" i="5"/>
  <c r="F133" i="5"/>
  <c r="Q97" i="5"/>
  <c r="S97" i="5"/>
  <c r="J97" i="5" s="1"/>
  <c r="Z37" i="5"/>
  <c r="Y17" i="5"/>
  <c r="X17" i="5"/>
  <c r="Z17" i="5"/>
  <c r="S191" i="5"/>
  <c r="J191" i="5" s="1"/>
  <c r="S189" i="5"/>
  <c r="J189" i="5" s="1"/>
  <c r="U189" i="5" s="1"/>
  <c r="R177" i="5"/>
  <c r="F173" i="5"/>
  <c r="Q171" i="5"/>
  <c r="S170" i="5"/>
  <c r="J170" i="5" s="1"/>
  <c r="U170" i="5" s="1"/>
  <c r="R167" i="5"/>
  <c r="S164" i="5"/>
  <c r="J164" i="5" s="1"/>
  <c r="U164" i="5" s="1"/>
  <c r="S160" i="5"/>
  <c r="J160" i="5" s="1"/>
  <c r="U160" i="5" s="1"/>
  <c r="Q159" i="5"/>
  <c r="R158" i="5"/>
  <c r="F137" i="5"/>
  <c r="Y127" i="5"/>
  <c r="Q110" i="5"/>
  <c r="F91" i="5"/>
  <c r="F49" i="5"/>
  <c r="S45" i="5"/>
  <c r="J45" i="5" s="1"/>
  <c r="W45" i="5" s="1"/>
  <c r="K43" i="5"/>
  <c r="K39" i="5"/>
  <c r="K28" i="5"/>
  <c r="X127" i="5"/>
  <c r="S119" i="5"/>
  <c r="J119" i="5" s="1"/>
  <c r="W119" i="5" s="1"/>
  <c r="K31" i="5"/>
  <c r="S29" i="5"/>
  <c r="J29" i="5" s="1"/>
  <c r="V29" i="5" s="1"/>
  <c r="K15" i="5"/>
  <c r="F204" i="5"/>
  <c r="Z202" i="5"/>
  <c r="S201" i="5"/>
  <c r="J201" i="5" s="1"/>
  <c r="U201" i="5" s="1"/>
  <c r="Y179" i="5"/>
  <c r="R174" i="5"/>
  <c r="S165" i="5"/>
  <c r="J165" i="5" s="1"/>
  <c r="U165" i="5" s="1"/>
  <c r="S161" i="5"/>
  <c r="J161" i="5" s="1"/>
  <c r="W161" i="5" s="1"/>
  <c r="Z146" i="5"/>
  <c r="R140" i="5"/>
  <c r="Z139" i="5"/>
  <c r="R119" i="5"/>
  <c r="Y118" i="5"/>
  <c r="S112" i="5"/>
  <c r="J112" i="5" s="1"/>
  <c r="U112" i="5" s="1"/>
  <c r="R111" i="5"/>
  <c r="X77" i="5"/>
  <c r="Z58" i="5"/>
  <c r="Z21" i="5"/>
  <c r="S168" i="5"/>
  <c r="J168" i="5" s="1"/>
  <c r="U168" i="5" s="1"/>
  <c r="R165" i="5"/>
  <c r="R161" i="5"/>
  <c r="S145" i="5"/>
  <c r="J145" i="5" s="1"/>
  <c r="W145" i="5" s="1"/>
  <c r="S142" i="5"/>
  <c r="J142" i="5" s="1"/>
  <c r="V142" i="5" s="1"/>
  <c r="Y139" i="5"/>
  <c r="K135" i="5"/>
  <c r="S131" i="5"/>
  <c r="J131" i="5" s="1"/>
  <c r="K128" i="5"/>
  <c r="K123" i="5"/>
  <c r="K115" i="5"/>
  <c r="X58" i="5"/>
  <c r="S53" i="5"/>
  <c r="J53" i="5" s="1"/>
  <c r="W53" i="5" s="1"/>
  <c r="S22" i="5"/>
  <c r="J22" i="5" s="1"/>
  <c r="U22" i="5" s="1"/>
  <c r="X21" i="5"/>
  <c r="Q145" i="5"/>
  <c r="Q142" i="5"/>
  <c r="R131" i="5"/>
  <c r="X130" i="5"/>
  <c r="R113" i="5"/>
  <c r="Y109" i="5"/>
  <c r="K106" i="5"/>
  <c r="F99" i="5"/>
  <c r="S54" i="5"/>
  <c r="J54" i="5" s="1"/>
  <c r="V54" i="5" s="1"/>
  <c r="K35" i="5"/>
  <c r="K179" i="5"/>
  <c r="W159" i="5"/>
  <c r="R152" i="5"/>
  <c r="Q149" i="5"/>
  <c r="K146" i="5"/>
  <c r="S141" i="5"/>
  <c r="J141" i="5" s="1"/>
  <c r="K119" i="5"/>
  <c r="S55" i="5"/>
  <c r="J55" i="5" s="1"/>
  <c r="W55" i="5" s="1"/>
  <c r="F37" i="5"/>
  <c r="K23" i="5"/>
  <c r="S21" i="5"/>
  <c r="J21" i="5" s="1"/>
  <c r="U21" i="5" s="1"/>
  <c r="X185" i="5"/>
  <c r="Y185" i="5"/>
  <c r="Z185" i="5"/>
  <c r="Z174" i="5"/>
  <c r="X174" i="5"/>
  <c r="Y174" i="5"/>
  <c r="U179" i="5"/>
  <c r="V179" i="5"/>
  <c r="W179" i="5"/>
  <c r="Y177" i="5"/>
  <c r="X177" i="5"/>
  <c r="Z177" i="5"/>
  <c r="X209" i="5"/>
  <c r="Y209" i="5"/>
  <c r="Z209" i="5"/>
  <c r="X189" i="5"/>
  <c r="Y189" i="5"/>
  <c r="Z189" i="5"/>
  <c r="X204" i="5"/>
  <c r="Y204" i="5"/>
  <c r="Z204" i="5"/>
  <c r="X201" i="5"/>
  <c r="Y201" i="5"/>
  <c r="Z201" i="5"/>
  <c r="W187" i="5"/>
  <c r="U187" i="5"/>
  <c r="V187" i="5"/>
  <c r="X178" i="5"/>
  <c r="Y178" i="5"/>
  <c r="Z178" i="5"/>
  <c r="X196" i="5"/>
  <c r="Y196" i="5"/>
  <c r="Z196" i="5"/>
  <c r="W183" i="5"/>
  <c r="U183" i="5"/>
  <c r="V183" i="5"/>
  <c r="X181" i="5"/>
  <c r="Y181" i="5"/>
  <c r="Z181" i="5"/>
  <c r="X197" i="5"/>
  <c r="Y197" i="5"/>
  <c r="Z197" i="5"/>
  <c r="X187" i="5"/>
  <c r="Y187" i="5"/>
  <c r="Z187" i="5"/>
  <c r="X183" i="5"/>
  <c r="Y183" i="5"/>
  <c r="Z183" i="5"/>
  <c r="X208" i="5"/>
  <c r="Y208" i="5"/>
  <c r="Z208" i="5"/>
  <c r="X205" i="5"/>
  <c r="Y205" i="5"/>
  <c r="Z205" i="5"/>
  <c r="X192" i="5"/>
  <c r="Y192" i="5"/>
  <c r="Z192" i="5"/>
  <c r="Y188" i="5"/>
  <c r="X188" i="5"/>
  <c r="Z188" i="5"/>
  <c r="X186" i="5"/>
  <c r="Y186" i="5"/>
  <c r="Z186" i="5"/>
  <c r="Y184" i="5"/>
  <c r="X184" i="5"/>
  <c r="Z184" i="5"/>
  <c r="X200" i="5"/>
  <c r="Y200" i="5"/>
  <c r="Z200" i="5"/>
  <c r="X193" i="5"/>
  <c r="Y193" i="5"/>
  <c r="Z193" i="5"/>
  <c r="X182" i="5"/>
  <c r="Y182" i="5"/>
  <c r="Z182" i="5"/>
  <c r="Y211" i="5"/>
  <c r="Q211" i="5"/>
  <c r="F209" i="5"/>
  <c r="Y207" i="5"/>
  <c r="Q207" i="5"/>
  <c r="F205" i="5"/>
  <c r="Y203" i="5"/>
  <c r="Q203" i="5"/>
  <c r="F201" i="5"/>
  <c r="Y199" i="5"/>
  <c r="Q199" i="5"/>
  <c r="F197" i="5"/>
  <c r="Y195" i="5"/>
  <c r="Q195" i="5"/>
  <c r="F193" i="5"/>
  <c r="Y191" i="5"/>
  <c r="Q191" i="5"/>
  <c r="F189" i="5"/>
  <c r="F188" i="5"/>
  <c r="F187" i="5"/>
  <c r="F185" i="5"/>
  <c r="F184" i="5"/>
  <c r="Q179" i="5"/>
  <c r="V177" i="5"/>
  <c r="X161" i="5"/>
  <c r="Y161" i="5"/>
  <c r="Z161" i="5"/>
  <c r="X155" i="5"/>
  <c r="Y155" i="5"/>
  <c r="Z155" i="5"/>
  <c r="X110" i="5"/>
  <c r="Y110" i="5"/>
  <c r="Z110" i="5"/>
  <c r="U162" i="5"/>
  <c r="F174" i="5"/>
  <c r="K174" i="5"/>
  <c r="X169" i="5"/>
  <c r="Y169" i="5"/>
  <c r="Z169" i="5"/>
  <c r="Y168" i="5"/>
  <c r="X168" i="5"/>
  <c r="Z168" i="5"/>
  <c r="X167" i="5"/>
  <c r="Y167" i="5"/>
  <c r="X166" i="5"/>
  <c r="Y166" i="5"/>
  <c r="Z166" i="5"/>
  <c r="X165" i="5"/>
  <c r="Y165" i="5"/>
  <c r="Z165" i="5"/>
  <c r="Y164" i="5"/>
  <c r="X164" i="5"/>
  <c r="Z164" i="5"/>
  <c r="X163" i="5"/>
  <c r="Y163" i="5"/>
  <c r="X162" i="5"/>
  <c r="Y162" i="5"/>
  <c r="Z162" i="5"/>
  <c r="Z153" i="5"/>
  <c r="Y153" i="5"/>
  <c r="X120" i="5"/>
  <c r="Y120" i="5"/>
  <c r="Z120" i="5"/>
  <c r="R209" i="5"/>
  <c r="R205" i="5"/>
  <c r="R201" i="5"/>
  <c r="R197" i="5"/>
  <c r="R193" i="5"/>
  <c r="R189" i="5"/>
  <c r="S188" i="5"/>
  <c r="J188" i="5" s="1"/>
  <c r="R187" i="5"/>
  <c r="S186" i="5"/>
  <c r="J186" i="5" s="1"/>
  <c r="S185" i="5"/>
  <c r="J185" i="5" s="1"/>
  <c r="S184" i="5"/>
  <c r="J184" i="5" s="1"/>
  <c r="R183" i="5"/>
  <c r="S182" i="5"/>
  <c r="J182" i="5" s="1"/>
  <c r="Z180" i="5"/>
  <c r="Z176" i="5"/>
  <c r="W175" i="5"/>
  <c r="R169" i="5"/>
  <c r="R168" i="5"/>
  <c r="Q167" i="5"/>
  <c r="R166" i="5"/>
  <c r="U171" i="5"/>
  <c r="V171" i="5"/>
  <c r="X159" i="5"/>
  <c r="Y159" i="5"/>
  <c r="K210" i="5"/>
  <c r="S208" i="5"/>
  <c r="J208" i="5" s="1"/>
  <c r="K206" i="5"/>
  <c r="S204" i="5"/>
  <c r="J204" i="5" s="1"/>
  <c r="K202" i="5"/>
  <c r="K198" i="5"/>
  <c r="K194" i="5"/>
  <c r="K190" i="5"/>
  <c r="R188" i="5"/>
  <c r="Q187" i="5"/>
  <c r="R186" i="5"/>
  <c r="R185" i="5"/>
  <c r="R184" i="5"/>
  <c r="Q183" i="5"/>
  <c r="R182" i="5"/>
  <c r="X180" i="5"/>
  <c r="F178" i="5"/>
  <c r="K178" i="5"/>
  <c r="X176" i="5"/>
  <c r="V175" i="5"/>
  <c r="W171" i="5"/>
  <c r="V167" i="5"/>
  <c r="W167" i="5"/>
  <c r="V163" i="5"/>
  <c r="W163" i="5"/>
  <c r="F160" i="5"/>
  <c r="K160" i="5"/>
  <c r="Z157" i="5"/>
  <c r="Y157" i="5"/>
  <c r="F155" i="5"/>
  <c r="K155" i="5"/>
  <c r="W149" i="5"/>
  <c r="U149" i="5"/>
  <c r="V149" i="5"/>
  <c r="R208" i="5"/>
  <c r="R204" i="5"/>
  <c r="R200" i="5"/>
  <c r="R196" i="5"/>
  <c r="R192" i="5"/>
  <c r="S178" i="5"/>
  <c r="J178" i="5" s="1"/>
  <c r="Q176" i="5"/>
  <c r="R176" i="5"/>
  <c r="S176" i="5"/>
  <c r="J176" i="5" s="1"/>
  <c r="K161" i="5"/>
  <c r="F161" i="5"/>
  <c r="Z159" i="5"/>
  <c r="U158" i="5"/>
  <c r="V158" i="5"/>
  <c r="W158" i="5"/>
  <c r="Y172" i="5"/>
  <c r="Z172" i="5"/>
  <c r="Q180" i="5"/>
  <c r="S180" i="5"/>
  <c r="J180" i="5" s="1"/>
  <c r="R178" i="5"/>
  <c r="X173" i="5"/>
  <c r="Y173" i="5"/>
  <c r="F170" i="5"/>
  <c r="K170" i="5"/>
  <c r="K169" i="5"/>
  <c r="F169" i="5"/>
  <c r="F168" i="5"/>
  <c r="K168" i="5"/>
  <c r="F167" i="5"/>
  <c r="K167" i="5"/>
  <c r="F166" i="5"/>
  <c r="K166" i="5"/>
  <c r="K165" i="5"/>
  <c r="F165" i="5"/>
  <c r="F164" i="5"/>
  <c r="K164" i="5"/>
  <c r="F163" i="5"/>
  <c r="K163" i="5"/>
  <c r="F162" i="5"/>
  <c r="K162" i="5"/>
  <c r="R157" i="5"/>
  <c r="Q157" i="5"/>
  <c r="S157" i="5"/>
  <c r="J157" i="5" s="1"/>
  <c r="X153" i="5"/>
  <c r="U150" i="5"/>
  <c r="V150" i="5"/>
  <c r="W150" i="5"/>
  <c r="Z149" i="5"/>
  <c r="X149" i="5"/>
  <c r="Y149" i="5"/>
  <c r="Q173" i="5"/>
  <c r="R173" i="5"/>
  <c r="K186" i="5"/>
  <c r="K182" i="5"/>
  <c r="F181" i="5"/>
  <c r="R179" i="5"/>
  <c r="F177" i="5"/>
  <c r="S173" i="5"/>
  <c r="J173" i="5" s="1"/>
  <c r="Y170" i="5"/>
  <c r="Z167" i="5"/>
  <c r="Z163" i="5"/>
  <c r="Y160" i="5"/>
  <c r="X160" i="5"/>
  <c r="Z160" i="5"/>
  <c r="U154" i="5"/>
  <c r="V154" i="5"/>
  <c r="W154" i="5"/>
  <c r="Y151" i="5"/>
  <c r="Z151" i="5"/>
  <c r="Y141" i="5"/>
  <c r="X141" i="5"/>
  <c r="Z141" i="5"/>
  <c r="K159" i="5"/>
  <c r="Q155" i="5"/>
  <c r="Z154" i="5"/>
  <c r="K154" i="5"/>
  <c r="R150" i="5"/>
  <c r="Y136" i="5"/>
  <c r="Z136" i="5"/>
  <c r="X136" i="5"/>
  <c r="Q132" i="5"/>
  <c r="R132" i="5"/>
  <c r="S132" i="5"/>
  <c r="J132" i="5" s="1"/>
  <c r="Q124" i="5"/>
  <c r="R124" i="5"/>
  <c r="S124" i="5"/>
  <c r="J124" i="5" s="1"/>
  <c r="S172" i="5"/>
  <c r="J172" i="5" s="1"/>
  <c r="Y154" i="5"/>
  <c r="R151" i="5"/>
  <c r="S146" i="5"/>
  <c r="J146" i="5" s="1"/>
  <c r="W137" i="5"/>
  <c r="U137" i="5"/>
  <c r="V137" i="5"/>
  <c r="S134" i="5"/>
  <c r="J134" i="5" s="1"/>
  <c r="Q134" i="5"/>
  <c r="U122" i="5"/>
  <c r="V122" i="5"/>
  <c r="W122" i="5"/>
  <c r="F101" i="5"/>
  <c r="K101" i="5"/>
  <c r="R172" i="5"/>
  <c r="Q151" i="5"/>
  <c r="Z150" i="5"/>
  <c r="K150" i="5"/>
  <c r="Q146" i="5"/>
  <c r="X145" i="5"/>
  <c r="X138" i="5"/>
  <c r="Y138" i="5"/>
  <c r="F130" i="5"/>
  <c r="K130" i="5"/>
  <c r="Z126" i="5"/>
  <c r="Y126" i="5"/>
  <c r="V121" i="5"/>
  <c r="W121" i="5"/>
  <c r="U121" i="5"/>
  <c r="U159" i="5"/>
  <c r="X156" i="5"/>
  <c r="S153" i="5"/>
  <c r="Y150" i="5"/>
  <c r="R147" i="5"/>
  <c r="Z143" i="5"/>
  <c r="Q138" i="5"/>
  <c r="R138" i="5"/>
  <c r="S138" i="5"/>
  <c r="J138" i="5" s="1"/>
  <c r="Q136" i="5"/>
  <c r="R136" i="5"/>
  <c r="S136" i="5"/>
  <c r="J136" i="5" s="1"/>
  <c r="F104" i="5"/>
  <c r="K104" i="5"/>
  <c r="Y143" i="5"/>
  <c r="Z122" i="5"/>
  <c r="X122" i="5"/>
  <c r="Y122" i="5"/>
  <c r="U118" i="5"/>
  <c r="V118" i="5"/>
  <c r="W118" i="5"/>
  <c r="Y100" i="5"/>
  <c r="X100" i="5"/>
  <c r="Z100" i="5"/>
  <c r="Y144" i="5"/>
  <c r="Z144" i="5"/>
  <c r="Y132" i="5"/>
  <c r="Z132" i="5"/>
  <c r="X132" i="5"/>
  <c r="Q128" i="5"/>
  <c r="R128" i="5"/>
  <c r="S128" i="5"/>
  <c r="J128" i="5" s="1"/>
  <c r="X124" i="5"/>
  <c r="Y124" i="5"/>
  <c r="Z124" i="5"/>
  <c r="Q129" i="5"/>
  <c r="R129" i="5"/>
  <c r="S129" i="5"/>
  <c r="J129" i="5" s="1"/>
  <c r="K121" i="5"/>
  <c r="F121" i="5"/>
  <c r="Z106" i="5"/>
  <c r="Y106" i="5"/>
  <c r="X106" i="5"/>
  <c r="Y98" i="5"/>
  <c r="Z98" i="5"/>
  <c r="X98" i="5"/>
  <c r="X118" i="5"/>
  <c r="Q116" i="5"/>
  <c r="R116" i="5"/>
  <c r="S116" i="5"/>
  <c r="J116" i="5" s="1"/>
  <c r="X113" i="5"/>
  <c r="Y113" i="5"/>
  <c r="X112" i="5"/>
  <c r="Y112" i="5"/>
  <c r="Z112" i="5"/>
  <c r="Y111" i="5"/>
  <c r="X111" i="5"/>
  <c r="Z111" i="5"/>
  <c r="F105" i="5"/>
  <c r="K105" i="5"/>
  <c r="K143" i="5"/>
  <c r="F138" i="5"/>
  <c r="K138" i="5"/>
  <c r="X133" i="5"/>
  <c r="Y133" i="5"/>
  <c r="F125" i="5"/>
  <c r="X121" i="5"/>
  <c r="Y121" i="5"/>
  <c r="V113" i="5"/>
  <c r="W113" i="5"/>
  <c r="U100" i="5"/>
  <c r="V100" i="5"/>
  <c r="W100" i="5"/>
  <c r="Y94" i="5"/>
  <c r="Z94" i="5"/>
  <c r="X94" i="5"/>
  <c r="Y79" i="5"/>
  <c r="X79" i="5"/>
  <c r="Z79" i="5"/>
  <c r="X129" i="5"/>
  <c r="Y129" i="5"/>
  <c r="Y114" i="5"/>
  <c r="U110" i="5"/>
  <c r="V110" i="5"/>
  <c r="W110" i="5"/>
  <c r="Y108" i="5"/>
  <c r="X108" i="5"/>
  <c r="Q103" i="5"/>
  <c r="S103" i="5"/>
  <c r="J103" i="5" s="1"/>
  <c r="Q100" i="5"/>
  <c r="U96" i="5"/>
  <c r="V96" i="5"/>
  <c r="W96" i="5"/>
  <c r="Y90" i="5"/>
  <c r="Z90" i="5"/>
  <c r="X90" i="5"/>
  <c r="Y82" i="5"/>
  <c r="X82" i="5"/>
  <c r="Z82" i="5"/>
  <c r="F81" i="5"/>
  <c r="K81" i="5"/>
  <c r="F134" i="5"/>
  <c r="K134" i="5"/>
  <c r="X128" i="5"/>
  <c r="Y128" i="5"/>
  <c r="Z128" i="5"/>
  <c r="X117" i="5"/>
  <c r="Y117" i="5"/>
  <c r="Q108" i="5"/>
  <c r="R108" i="5"/>
  <c r="S108" i="5"/>
  <c r="J108" i="5" s="1"/>
  <c r="R106" i="5"/>
  <c r="S106" i="5"/>
  <c r="J106" i="5" s="1"/>
  <c r="Q106" i="5"/>
  <c r="U101" i="5"/>
  <c r="W101" i="5"/>
  <c r="Y86" i="5"/>
  <c r="Z86" i="5"/>
  <c r="X86" i="5"/>
  <c r="U70" i="5"/>
  <c r="W70" i="5"/>
  <c r="V70" i="5"/>
  <c r="Q65" i="5"/>
  <c r="S65" i="5"/>
  <c r="J65" i="5" s="1"/>
  <c r="Q63" i="5"/>
  <c r="S63" i="5"/>
  <c r="J63" i="5" s="1"/>
  <c r="Z130" i="5"/>
  <c r="V127" i="5"/>
  <c r="Q120" i="5"/>
  <c r="R120" i="5"/>
  <c r="S120" i="5"/>
  <c r="J120" i="5" s="1"/>
  <c r="V117" i="5"/>
  <c r="W117" i="5"/>
  <c r="X116" i="5"/>
  <c r="Y116" i="5"/>
  <c r="Z116" i="5"/>
  <c r="F113" i="5"/>
  <c r="K113" i="5"/>
  <c r="K112" i="5"/>
  <c r="F112" i="5"/>
  <c r="F111" i="5"/>
  <c r="K111" i="5"/>
  <c r="W109" i="5"/>
  <c r="Q104" i="5"/>
  <c r="S104" i="5"/>
  <c r="J104" i="5" s="1"/>
  <c r="Z97" i="5"/>
  <c r="R141" i="5"/>
  <c r="Q140" i="5"/>
  <c r="X137" i="5"/>
  <c r="Y137" i="5"/>
  <c r="Z133" i="5"/>
  <c r="F129" i="5"/>
  <c r="X125" i="5"/>
  <c r="Y125" i="5"/>
  <c r="Z113" i="5"/>
  <c r="Z109" i="5"/>
  <c r="K108" i="5"/>
  <c r="F108" i="5"/>
  <c r="Y102" i="5"/>
  <c r="Z102" i="5"/>
  <c r="X102" i="5"/>
  <c r="V101" i="5"/>
  <c r="Y97" i="5"/>
  <c r="Y75" i="5"/>
  <c r="X75" i="5"/>
  <c r="Z75" i="5"/>
  <c r="K126" i="5"/>
  <c r="K122" i="5"/>
  <c r="K118" i="5"/>
  <c r="K114" i="5"/>
  <c r="Q107" i="5"/>
  <c r="S107" i="5"/>
  <c r="J107" i="5" s="1"/>
  <c r="Q102" i="5"/>
  <c r="S102" i="5"/>
  <c r="J102" i="5" s="1"/>
  <c r="Q99" i="5"/>
  <c r="S99" i="5"/>
  <c r="J99" i="5" s="1"/>
  <c r="Q95" i="5"/>
  <c r="S95" i="5"/>
  <c r="J95" i="5" s="1"/>
  <c r="Q91" i="5"/>
  <c r="S91" i="5"/>
  <c r="J91" i="5" s="1"/>
  <c r="Q87" i="5"/>
  <c r="S87" i="5"/>
  <c r="J87" i="5" s="1"/>
  <c r="Y85" i="5"/>
  <c r="Z85" i="5"/>
  <c r="Q83" i="5"/>
  <c r="S83" i="5"/>
  <c r="J83" i="5" s="1"/>
  <c r="F77" i="5"/>
  <c r="K77" i="5"/>
  <c r="Q68" i="5"/>
  <c r="S68" i="5"/>
  <c r="J68" i="5" s="1"/>
  <c r="Y61" i="5"/>
  <c r="X61" i="5"/>
  <c r="Z61" i="5"/>
  <c r="Y105" i="5"/>
  <c r="F100" i="5"/>
  <c r="K100" i="5"/>
  <c r="Z81" i="5"/>
  <c r="Y80" i="5"/>
  <c r="X80" i="5"/>
  <c r="Z80" i="5"/>
  <c r="F70" i="5"/>
  <c r="K70" i="5"/>
  <c r="Y66" i="5"/>
  <c r="X66" i="5"/>
  <c r="Z66" i="5"/>
  <c r="F109" i="5"/>
  <c r="K109" i="5"/>
  <c r="X103" i="5"/>
  <c r="Y103" i="5"/>
  <c r="F97" i="5"/>
  <c r="K97" i="5"/>
  <c r="F96" i="5"/>
  <c r="K96" i="5"/>
  <c r="F93" i="5"/>
  <c r="K93" i="5"/>
  <c r="F92" i="5"/>
  <c r="K92" i="5"/>
  <c r="F89" i="5"/>
  <c r="K89" i="5"/>
  <c r="F88" i="5"/>
  <c r="K88" i="5"/>
  <c r="S85" i="5"/>
  <c r="J85" i="5" s="1"/>
  <c r="Q85" i="5"/>
  <c r="Y81" i="5"/>
  <c r="F78" i="5"/>
  <c r="K78" i="5"/>
  <c r="Y76" i="5"/>
  <c r="X76" i="5"/>
  <c r="Z76" i="5"/>
  <c r="K72" i="5"/>
  <c r="F72" i="5"/>
  <c r="K68" i="5"/>
  <c r="F68" i="5"/>
  <c r="U66" i="5"/>
  <c r="W66" i="5"/>
  <c r="V66" i="5"/>
  <c r="Y57" i="5"/>
  <c r="Z57" i="5"/>
  <c r="Y53" i="5"/>
  <c r="Z53" i="5"/>
  <c r="X53" i="5"/>
  <c r="X107" i="5"/>
  <c r="Y107" i="5"/>
  <c r="Z83" i="5"/>
  <c r="Q80" i="5"/>
  <c r="S80" i="5"/>
  <c r="J80" i="5" s="1"/>
  <c r="Q76" i="5"/>
  <c r="S76" i="5"/>
  <c r="J76" i="5" s="1"/>
  <c r="F74" i="5"/>
  <c r="K74" i="5"/>
  <c r="F73" i="5"/>
  <c r="K73" i="5"/>
  <c r="Y67" i="5"/>
  <c r="Z67" i="5"/>
  <c r="X67" i="5"/>
  <c r="Q64" i="5"/>
  <c r="S64" i="5"/>
  <c r="J64" i="5" s="1"/>
  <c r="Y59" i="5"/>
  <c r="Z59" i="5"/>
  <c r="X59" i="5"/>
  <c r="Q69" i="5"/>
  <c r="S69" i="5"/>
  <c r="J69" i="5" s="1"/>
  <c r="Q67" i="5"/>
  <c r="S67" i="5"/>
  <c r="J67" i="5" s="1"/>
  <c r="Y62" i="5"/>
  <c r="X62" i="5"/>
  <c r="Z62" i="5"/>
  <c r="Z43" i="5"/>
  <c r="X43" i="5"/>
  <c r="Y43" i="5"/>
  <c r="F103" i="5"/>
  <c r="X99" i="5"/>
  <c r="Y99" i="5"/>
  <c r="X96" i="5"/>
  <c r="Y96" i="5"/>
  <c r="X95" i="5"/>
  <c r="Y95" i="5"/>
  <c r="Z95" i="5"/>
  <c r="X92" i="5"/>
  <c r="Y92" i="5"/>
  <c r="X91" i="5"/>
  <c r="Y91" i="5"/>
  <c r="Z91" i="5"/>
  <c r="X88" i="5"/>
  <c r="Y88" i="5"/>
  <c r="X87" i="5"/>
  <c r="Y87" i="5"/>
  <c r="Z87" i="5"/>
  <c r="X85" i="5"/>
  <c r="Y84" i="5"/>
  <c r="X84" i="5"/>
  <c r="Z84" i="5"/>
  <c r="Q81" i="5"/>
  <c r="S81" i="5"/>
  <c r="J81" i="5" s="1"/>
  <c r="U62" i="5"/>
  <c r="W62" i="5"/>
  <c r="V62" i="5"/>
  <c r="Y78" i="5"/>
  <c r="Z78" i="5"/>
  <c r="Q77" i="5"/>
  <c r="S77" i="5"/>
  <c r="J77" i="5" s="1"/>
  <c r="Y74" i="5"/>
  <c r="Z74" i="5"/>
  <c r="F69" i="5"/>
  <c r="K69" i="5"/>
  <c r="Y63" i="5"/>
  <c r="Z63" i="5"/>
  <c r="X63" i="5"/>
  <c r="W97" i="5"/>
  <c r="W93" i="5"/>
  <c r="F85" i="5"/>
  <c r="K85" i="5"/>
  <c r="K82" i="5"/>
  <c r="X72" i="5"/>
  <c r="Y72" i="5"/>
  <c r="Z69" i="5"/>
  <c r="X56" i="5"/>
  <c r="Y56" i="5"/>
  <c r="K33" i="5"/>
  <c r="F33" i="5"/>
  <c r="K80" i="5"/>
  <c r="F80" i="5"/>
  <c r="Q79" i="5"/>
  <c r="S79" i="5"/>
  <c r="J79" i="5" s="1"/>
  <c r="K76" i="5"/>
  <c r="F76" i="5"/>
  <c r="Q75" i="5"/>
  <c r="S75" i="5"/>
  <c r="J75" i="5" s="1"/>
  <c r="Y71" i="5"/>
  <c r="Z71" i="5"/>
  <c r="X69" i="5"/>
  <c r="F66" i="5"/>
  <c r="K66" i="5"/>
  <c r="F65" i="5"/>
  <c r="K65" i="5"/>
  <c r="K64" i="5"/>
  <c r="F64" i="5"/>
  <c r="Q61" i="5"/>
  <c r="S61" i="5"/>
  <c r="J61" i="5" s="1"/>
  <c r="Q60" i="5"/>
  <c r="S60" i="5"/>
  <c r="J60" i="5" s="1"/>
  <c r="Q59" i="5"/>
  <c r="S59" i="5"/>
  <c r="J59" i="5" s="1"/>
  <c r="Z39" i="5"/>
  <c r="X39" i="5"/>
  <c r="Y39" i="5"/>
  <c r="S98" i="5"/>
  <c r="J98" i="5" s="1"/>
  <c r="S94" i="5"/>
  <c r="J94" i="5" s="1"/>
  <c r="S90" i="5"/>
  <c r="J90" i="5" s="1"/>
  <c r="S86" i="5"/>
  <c r="J86" i="5" s="1"/>
  <c r="S82" i="5"/>
  <c r="J82" i="5" s="1"/>
  <c r="Q82" i="5"/>
  <c r="X68" i="5"/>
  <c r="Y68" i="5"/>
  <c r="Z65" i="5"/>
  <c r="U58" i="5"/>
  <c r="W58" i="5"/>
  <c r="X55" i="5"/>
  <c r="Y55" i="5"/>
  <c r="Z55" i="5"/>
  <c r="X48" i="5"/>
  <c r="Y48" i="5"/>
  <c r="Z48" i="5"/>
  <c r="U46" i="5"/>
  <c r="W46" i="5"/>
  <c r="O41" i="5"/>
  <c r="F79" i="5"/>
  <c r="K79" i="5"/>
  <c r="S78" i="5"/>
  <c r="J78" i="5" s="1"/>
  <c r="Q78" i="5"/>
  <c r="F75" i="5"/>
  <c r="K75" i="5"/>
  <c r="Q73" i="5"/>
  <c r="S73" i="5"/>
  <c r="J73" i="5" s="1"/>
  <c r="Q72" i="5"/>
  <c r="S72" i="5"/>
  <c r="J72" i="5" s="1"/>
  <c r="Q71" i="5"/>
  <c r="S71" i="5"/>
  <c r="J71" i="5" s="1"/>
  <c r="X65" i="5"/>
  <c r="F62" i="5"/>
  <c r="K62" i="5"/>
  <c r="F61" i="5"/>
  <c r="K61" i="5"/>
  <c r="K60" i="5"/>
  <c r="F60" i="5"/>
  <c r="Q57" i="5"/>
  <c r="S57" i="5"/>
  <c r="J57" i="5" s="1"/>
  <c r="X54" i="5"/>
  <c r="Y54" i="5"/>
  <c r="Z54" i="5"/>
  <c r="U51" i="5"/>
  <c r="W51" i="5"/>
  <c r="Y49" i="5"/>
  <c r="X49" i="5"/>
  <c r="Z49" i="5"/>
  <c r="Z47" i="5"/>
  <c r="X47" i="5"/>
  <c r="K84" i="5"/>
  <c r="F84" i="5"/>
  <c r="X64" i="5"/>
  <c r="Y64" i="5"/>
  <c r="U54" i="5"/>
  <c r="W54" i="5"/>
  <c r="Z34" i="5"/>
  <c r="Y34" i="5"/>
  <c r="Z26" i="5"/>
  <c r="X26" i="5"/>
  <c r="S24" i="5"/>
  <c r="J24" i="5" s="1"/>
  <c r="Z18" i="5"/>
  <c r="X18" i="5"/>
  <c r="S16" i="5"/>
  <c r="J16" i="5" s="1"/>
  <c r="F58" i="5"/>
  <c r="K58" i="5"/>
  <c r="F57" i="5"/>
  <c r="K57" i="5"/>
  <c r="W56" i="5"/>
  <c r="U56" i="5"/>
  <c r="V53" i="5"/>
  <c r="U42" i="5"/>
  <c r="W42" i="5"/>
  <c r="V42" i="5"/>
  <c r="Q32" i="5"/>
  <c r="S32" i="5"/>
  <c r="J32" i="5" s="1"/>
  <c r="X60" i="5"/>
  <c r="Y60" i="5"/>
  <c r="Y52" i="5"/>
  <c r="X52" i="5"/>
  <c r="Y45" i="5"/>
  <c r="X45" i="5"/>
  <c r="Z45" i="5"/>
  <c r="Q74" i="5"/>
  <c r="K71" i="5"/>
  <c r="Q70" i="5"/>
  <c r="K67" i="5"/>
  <c r="Q66" i="5"/>
  <c r="K63" i="5"/>
  <c r="Q62" i="5"/>
  <c r="K59" i="5"/>
  <c r="Q58" i="5"/>
  <c r="F54" i="5"/>
  <c r="K54" i="5"/>
  <c r="F50" i="5"/>
  <c r="K50" i="5"/>
  <c r="Q44" i="5"/>
  <c r="S44" i="5"/>
  <c r="J44" i="5" s="1"/>
  <c r="X35" i="5"/>
  <c r="Z35" i="5"/>
  <c r="U30" i="5"/>
  <c r="V30" i="5"/>
  <c r="W30" i="5"/>
  <c r="F29" i="5"/>
  <c r="K29" i="5"/>
  <c r="F21" i="5"/>
  <c r="K21" i="5"/>
  <c r="Q52" i="5"/>
  <c r="S52" i="5"/>
  <c r="J52" i="5" s="1"/>
  <c r="S47" i="5"/>
  <c r="J47" i="5" s="1"/>
  <c r="F46" i="5"/>
  <c r="K46" i="5"/>
  <c r="V41" i="5"/>
  <c r="W41" i="5"/>
  <c r="S40" i="5"/>
  <c r="J40" i="5" s="1"/>
  <c r="Q36" i="5"/>
  <c r="S36" i="5"/>
  <c r="J36" i="5" s="1"/>
  <c r="X28" i="5"/>
  <c r="Y28" i="5"/>
  <c r="Z28" i="5"/>
  <c r="X27" i="5"/>
  <c r="Y27" i="5"/>
  <c r="Z27" i="5"/>
  <c r="X20" i="5"/>
  <c r="Y20" i="5"/>
  <c r="Z20" i="5"/>
  <c r="X19" i="5"/>
  <c r="Y19" i="5"/>
  <c r="Z19" i="5"/>
  <c r="X44" i="5"/>
  <c r="Y44" i="5"/>
  <c r="X32" i="5"/>
  <c r="Y32" i="5"/>
  <c r="Q51" i="5"/>
  <c r="S43" i="5"/>
  <c r="J43" i="5" s="1"/>
  <c r="F42" i="5"/>
  <c r="K42" i="5"/>
  <c r="V37" i="5"/>
  <c r="S35" i="5"/>
  <c r="J35" i="5" s="1"/>
  <c r="U26" i="5"/>
  <c r="V26" i="5"/>
  <c r="W26" i="5"/>
  <c r="F25" i="5"/>
  <c r="K25" i="5"/>
  <c r="F17" i="5"/>
  <c r="K17" i="5"/>
  <c r="X40" i="5"/>
  <c r="Y40" i="5"/>
  <c r="X31" i="5"/>
  <c r="Z31" i="5"/>
  <c r="Q28" i="5"/>
  <c r="S28" i="5"/>
  <c r="J28" i="5" s="1"/>
  <c r="Q20" i="5"/>
  <c r="S20" i="5"/>
  <c r="J20" i="5" s="1"/>
  <c r="K55" i="5"/>
  <c r="K51" i="5"/>
  <c r="S49" i="5"/>
  <c r="J49" i="5" s="1"/>
  <c r="Q48" i="5"/>
  <c r="S48" i="5"/>
  <c r="J48" i="5" s="1"/>
  <c r="Q47" i="5"/>
  <c r="S39" i="5"/>
  <c r="J39" i="5" s="1"/>
  <c r="X36" i="5"/>
  <c r="Y36" i="5"/>
  <c r="X33" i="5"/>
  <c r="X30" i="5"/>
  <c r="X24" i="5"/>
  <c r="Y24" i="5"/>
  <c r="Z24" i="5"/>
  <c r="X23" i="5"/>
  <c r="Y23" i="5"/>
  <c r="Z23" i="5"/>
  <c r="X22" i="5"/>
  <c r="X16" i="5"/>
  <c r="Y16" i="5"/>
  <c r="Z16" i="5"/>
  <c r="X15" i="5"/>
  <c r="Y15" i="5"/>
  <c r="Z15" i="5"/>
  <c r="X14" i="5"/>
  <c r="K38" i="5"/>
  <c r="K34" i="5"/>
  <c r="K30" i="5"/>
  <c r="K26" i="5"/>
  <c r="K22" i="5"/>
  <c r="K18" i="5"/>
  <c r="K14" i="5"/>
  <c r="S31" i="5"/>
  <c r="J31" i="5" s="1"/>
  <c r="S27" i="5"/>
  <c r="J27" i="5" s="1"/>
  <c r="S23" i="5"/>
  <c r="J23" i="5" s="1"/>
  <c r="S19" i="5"/>
  <c r="J19" i="5" s="1"/>
  <c r="S15" i="5"/>
  <c r="J15" i="5" s="1"/>
  <c r="K12" i="5"/>
  <c r="F13" i="5"/>
  <c r="AH54" i="2"/>
  <c r="AF202" i="2"/>
  <c r="AH202" i="2"/>
  <c r="AG64" i="2"/>
  <c r="AH50" i="2"/>
  <c r="AH89" i="2"/>
  <c r="AH206" i="2"/>
  <c r="AF28" i="2"/>
  <c r="AF79" i="2"/>
  <c r="AG49" i="2"/>
  <c r="AF92" i="2"/>
  <c r="AF17" i="2"/>
  <c r="AF46" i="2"/>
  <c r="AF54" i="2"/>
  <c r="AH25" i="2"/>
  <c r="AF25" i="2"/>
  <c r="AG200" i="2"/>
  <c r="AH200" i="2"/>
  <c r="AF200" i="2"/>
  <c r="AF60" i="2"/>
  <c r="AG60" i="2"/>
  <c r="AG75" i="2"/>
  <c r="AH75" i="2"/>
  <c r="AH88" i="2"/>
  <c r="AF88" i="2"/>
  <c r="AG99" i="2"/>
  <c r="AF99" i="2"/>
  <c r="AG78" i="2"/>
  <c r="AF204" i="2"/>
  <c r="AF20" i="2"/>
  <c r="AH31" i="2"/>
  <c r="AF50" i="2"/>
  <c r="AF51" i="2"/>
  <c r="AG93" i="2"/>
  <c r="AG96" i="2"/>
  <c r="AH201" i="2"/>
  <c r="AF203" i="2"/>
  <c r="AG204" i="2"/>
  <c r="AH205" i="2"/>
  <c r="AG201" i="2"/>
  <c r="AG203" i="2"/>
  <c r="AF206" i="2"/>
  <c r="AG205" i="2"/>
  <c r="AF16" i="2"/>
  <c r="AH19" i="2"/>
  <c r="AG48" i="2"/>
  <c r="AG56" i="2"/>
  <c r="AF62" i="2"/>
  <c r="AG73" i="2"/>
  <c r="AG77" i="2"/>
  <c r="AF84" i="2"/>
  <c r="AF87" i="2"/>
  <c r="AF91" i="2"/>
  <c r="AH15" i="2"/>
  <c r="AF24" i="2"/>
  <c r="AH27" i="2"/>
  <c r="AF33" i="2"/>
  <c r="AG36" i="2"/>
  <c r="AG61" i="2"/>
  <c r="AG76" i="2"/>
  <c r="AH90" i="2"/>
  <c r="AH103" i="2"/>
  <c r="AH23" i="2"/>
  <c r="AF32" i="2"/>
  <c r="AH35" i="2"/>
  <c r="AH42" i="2"/>
  <c r="AH16" i="2"/>
  <c r="AH24" i="2"/>
  <c r="AH32" i="2"/>
  <c r="AF36" i="2"/>
  <c r="AF38" i="2"/>
  <c r="AG45" i="2"/>
  <c r="AH46" i="2"/>
  <c r="AF47" i="2"/>
  <c r="AF56" i="2"/>
  <c r="AF58" i="2"/>
  <c r="AF59" i="2"/>
  <c r="AH62" i="2"/>
  <c r="AF68" i="2"/>
  <c r="AF73" i="2"/>
  <c r="AF75" i="2"/>
  <c r="AF76" i="2"/>
  <c r="AF77" i="2"/>
  <c r="AG82" i="2"/>
  <c r="AF83" i="2"/>
  <c r="AG86" i="2"/>
  <c r="AH87" i="2"/>
  <c r="AH91" i="2"/>
  <c r="AG92" i="2"/>
  <c r="AH93" i="2"/>
  <c r="AH94" i="2"/>
  <c r="AF95" i="2"/>
  <c r="AF96" i="2"/>
  <c r="AH98" i="2"/>
  <c r="AH99" i="2"/>
  <c r="AH102" i="2"/>
  <c r="AF13" i="2"/>
  <c r="AF21" i="2"/>
  <c r="AF29" i="2"/>
  <c r="AH38" i="2"/>
  <c r="AH58" i="2"/>
  <c r="AF66" i="2"/>
  <c r="AF71" i="2"/>
  <c r="AF72" i="2"/>
  <c r="AH83" i="2"/>
  <c r="AH95" i="2"/>
  <c r="AF105" i="2"/>
  <c r="AH20" i="2"/>
  <c r="AH28" i="2"/>
  <c r="AG40" i="2"/>
  <c r="AG41" i="2"/>
  <c r="AF42" i="2"/>
  <c r="AG65" i="2"/>
  <c r="AG70" i="2"/>
  <c r="AH71" i="2"/>
  <c r="AH79" i="2"/>
  <c r="AG89" i="2"/>
  <c r="AH104" i="2"/>
  <c r="AG18" i="2"/>
  <c r="AG26" i="2"/>
  <c r="AH44" i="2"/>
  <c r="AF57" i="2"/>
  <c r="AG57" i="2"/>
  <c r="AG21" i="2"/>
  <c r="AG25" i="2"/>
  <c r="AH26" i="2"/>
  <c r="AG29" i="2"/>
  <c r="AG33" i="2"/>
  <c r="AH34" i="2"/>
  <c r="AH45" i="2"/>
  <c r="AH60" i="2"/>
  <c r="AG69" i="2"/>
  <c r="AF69" i="2"/>
  <c r="AH100" i="2"/>
  <c r="AF100" i="2"/>
  <c r="AG100" i="2"/>
  <c r="AG14" i="2"/>
  <c r="AG30" i="2"/>
  <c r="AG55" i="2"/>
  <c r="AH63" i="2"/>
  <c r="AF63" i="2"/>
  <c r="AG13" i="2"/>
  <c r="AH14" i="2"/>
  <c r="AH22" i="2"/>
  <c r="AH30" i="2"/>
  <c r="AH40" i="2"/>
  <c r="AF15" i="2"/>
  <c r="AH17" i="2"/>
  <c r="AF19" i="2"/>
  <c r="AF23" i="2"/>
  <c r="AF27" i="2"/>
  <c r="AF31" i="2"/>
  <c r="AF35" i="2"/>
  <c r="AG37" i="2"/>
  <c r="AH41" i="2"/>
  <c r="AF43" i="2"/>
  <c r="AF44" i="2"/>
  <c r="AG47" i="2"/>
  <c r="AH48" i="2"/>
  <c r="AH49" i="2"/>
  <c r="AF52" i="2"/>
  <c r="AG53" i="2"/>
  <c r="AG59" i="2"/>
  <c r="AH64" i="2"/>
  <c r="AH65" i="2"/>
  <c r="AG22" i="2"/>
  <c r="AG34" i="2"/>
  <c r="AG39" i="2"/>
  <c r="AH18" i="2"/>
  <c r="AH37" i="2"/>
  <c r="AF39" i="2"/>
  <c r="AG43" i="2"/>
  <c r="AH52" i="2"/>
  <c r="AH53" i="2"/>
  <c r="AF55" i="2"/>
  <c r="AH57" i="2"/>
  <c r="AG63" i="2"/>
  <c r="AH67" i="2"/>
  <c r="AF67" i="2"/>
  <c r="AH69" i="2"/>
  <c r="AH80" i="2"/>
  <c r="AF80" i="2"/>
  <c r="AG80" i="2"/>
  <c r="AF81" i="2"/>
  <c r="AG81" i="2"/>
  <c r="AF101" i="2"/>
  <c r="AH101" i="2"/>
  <c r="AG101" i="2"/>
  <c r="AG85" i="2"/>
  <c r="AF85" i="2"/>
  <c r="AG51" i="2"/>
  <c r="AH61" i="2"/>
  <c r="AH70" i="2"/>
  <c r="AF74" i="2"/>
  <c r="AG74" i="2"/>
  <c r="AH86" i="2"/>
  <c r="AF97" i="2"/>
  <c r="AG97" i="2"/>
  <c r="AG66" i="2"/>
  <c r="AG72" i="2"/>
  <c r="AH82" i="2"/>
  <c r="AG88" i="2"/>
  <c r="AG68" i="2"/>
  <c r="AH78" i="2"/>
  <c r="AG84" i="2"/>
  <c r="AF90" i="2"/>
  <c r="AF94" i="2"/>
  <c r="AF98" i="2"/>
  <c r="AF102" i="2"/>
  <c r="AG103" i="2"/>
  <c r="AF104" i="2"/>
  <c r="AG105" i="2"/>
  <c r="V18" i="5" l="1"/>
  <c r="U18" i="5"/>
  <c r="V135" i="5"/>
  <c r="AA135" i="5" s="1"/>
  <c r="U197" i="5"/>
  <c r="AA197" i="5" s="1"/>
  <c r="V207" i="5"/>
  <c r="W197" i="5"/>
  <c r="W190" i="5"/>
  <c r="W207" i="5"/>
  <c r="W135" i="5"/>
  <c r="V190" i="5"/>
  <c r="AA190" i="5" s="1"/>
  <c r="W115" i="5"/>
  <c r="W152" i="5"/>
  <c r="W89" i="5"/>
  <c r="V89" i="5"/>
  <c r="U123" i="5"/>
  <c r="U125" i="5"/>
  <c r="V33" i="5"/>
  <c r="U29" i="5"/>
  <c r="U38" i="5"/>
  <c r="U209" i="5"/>
  <c r="AA209" i="5" s="1"/>
  <c r="V193" i="5"/>
  <c r="V209" i="5"/>
  <c r="U174" i="5"/>
  <c r="W201" i="5"/>
  <c r="V201" i="5"/>
  <c r="W29" i="5"/>
  <c r="W74" i="5"/>
  <c r="W105" i="5"/>
  <c r="U193" i="5"/>
  <c r="AA193" i="5" s="1"/>
  <c r="V195" i="5"/>
  <c r="V152" i="5"/>
  <c r="W38" i="5"/>
  <c r="U105" i="5"/>
  <c r="V55" i="5"/>
  <c r="V115" i="5"/>
  <c r="AA115" i="5" s="1"/>
  <c r="U55" i="5"/>
  <c r="U92" i="5"/>
  <c r="W139" i="5"/>
  <c r="W168" i="5"/>
  <c r="W34" i="5"/>
  <c r="V168" i="5"/>
  <c r="U145" i="5"/>
  <c r="W198" i="5"/>
  <c r="U200" i="5"/>
  <c r="U34" i="5"/>
  <c r="W165" i="5"/>
  <c r="V200" i="5"/>
  <c r="W148" i="5"/>
  <c r="U205" i="5"/>
  <c r="U148" i="5"/>
  <c r="W205" i="5"/>
  <c r="U198" i="5"/>
  <c r="AA198" i="5" s="1"/>
  <c r="V45" i="5"/>
  <c r="U74" i="5"/>
  <c r="V109" i="5"/>
  <c r="AA109" i="5" s="1"/>
  <c r="V123" i="5"/>
  <c r="V145" i="5"/>
  <c r="AA175" i="5"/>
  <c r="W162" i="5"/>
  <c r="AA162" i="5" s="1"/>
  <c r="W189" i="5"/>
  <c r="W195" i="5"/>
  <c r="W111" i="5"/>
  <c r="V139" i="5"/>
  <c r="AA139" i="5" s="1"/>
  <c r="V125" i="5"/>
  <c r="AA125" i="5" s="1"/>
  <c r="V169" i="5"/>
  <c r="W170" i="5"/>
  <c r="V166" i="5"/>
  <c r="U192" i="5"/>
  <c r="AA192" i="5" s="1"/>
  <c r="W206" i="5"/>
  <c r="W21" i="5"/>
  <c r="V111" i="5"/>
  <c r="AA111" i="5" s="1"/>
  <c r="W130" i="5"/>
  <c r="W169" i="5"/>
  <c r="V170" i="5"/>
  <c r="W166" i="5"/>
  <c r="W127" i="5"/>
  <c r="AA127" i="5" s="1"/>
  <c r="U206" i="5"/>
  <c r="AA206" i="5" s="1"/>
  <c r="V21" i="5"/>
  <c r="W50" i="5"/>
  <c r="V112" i="5"/>
  <c r="V130" i="5"/>
  <c r="W174" i="5"/>
  <c r="W37" i="5"/>
  <c r="U50" i="5"/>
  <c r="W112" i="5"/>
  <c r="V165" i="5"/>
  <c r="AA165" i="5" s="1"/>
  <c r="W14" i="5"/>
  <c r="V14" i="5"/>
  <c r="AA171" i="5"/>
  <c r="W114" i="5"/>
  <c r="AA177" i="5"/>
  <c r="V189" i="5"/>
  <c r="W22" i="5"/>
  <c r="W88" i="5"/>
  <c r="V114" i="5"/>
  <c r="AA117" i="5"/>
  <c r="W160" i="5"/>
  <c r="V22" i="5"/>
  <c r="V88" i="5"/>
  <c r="V143" i="5"/>
  <c r="V160" i="5"/>
  <c r="AA160" i="5" s="1"/>
  <c r="AA194" i="5"/>
  <c r="U45" i="5"/>
  <c r="V84" i="5"/>
  <c r="W126" i="5"/>
  <c r="AA126" i="5" s="1"/>
  <c r="U143" i="5"/>
  <c r="W164" i="5"/>
  <c r="V161" i="5"/>
  <c r="U84" i="5"/>
  <c r="W92" i="5"/>
  <c r="V126" i="5"/>
  <c r="V164" i="5"/>
  <c r="U161" i="5"/>
  <c r="U144" i="5"/>
  <c r="AA144" i="5" s="1"/>
  <c r="U53" i="5"/>
  <c r="U142" i="5"/>
  <c r="AA151" i="5"/>
  <c r="AA154" i="5"/>
  <c r="AA149" i="5"/>
  <c r="AA201" i="5"/>
  <c r="V155" i="5"/>
  <c r="U155" i="5"/>
  <c r="W155" i="5"/>
  <c r="U156" i="5"/>
  <c r="V156" i="5"/>
  <c r="W156" i="5"/>
  <c r="AA113" i="5"/>
  <c r="AA118" i="5"/>
  <c r="W142" i="5"/>
  <c r="AA163" i="5"/>
  <c r="U141" i="5"/>
  <c r="V141" i="5"/>
  <c r="W141" i="5"/>
  <c r="W181" i="5"/>
  <c r="U181" i="5"/>
  <c r="U211" i="5"/>
  <c r="W211" i="5"/>
  <c r="V211" i="5"/>
  <c r="U97" i="5"/>
  <c r="V97" i="5"/>
  <c r="AA202" i="5"/>
  <c r="V147" i="5"/>
  <c r="U147" i="5"/>
  <c r="W147" i="5"/>
  <c r="W196" i="5"/>
  <c r="V196" i="5"/>
  <c r="U196" i="5"/>
  <c r="V191" i="5"/>
  <c r="W191" i="5"/>
  <c r="U191" i="5"/>
  <c r="U203" i="5"/>
  <c r="V203" i="5"/>
  <c r="W203" i="5"/>
  <c r="AA121" i="5"/>
  <c r="AA122" i="5"/>
  <c r="AA150" i="5"/>
  <c r="U131" i="5"/>
  <c r="V131" i="5"/>
  <c r="W131" i="5"/>
  <c r="W210" i="5"/>
  <c r="U210" i="5"/>
  <c r="V210" i="5"/>
  <c r="V119" i="5"/>
  <c r="AA159" i="5"/>
  <c r="AA207" i="5"/>
  <c r="U199" i="5"/>
  <c r="W199" i="5"/>
  <c r="V199" i="5"/>
  <c r="W33" i="5"/>
  <c r="AA140" i="5"/>
  <c r="AA110" i="5"/>
  <c r="U119" i="5"/>
  <c r="U19" i="5"/>
  <c r="W19" i="5"/>
  <c r="V19" i="5"/>
  <c r="V172" i="5"/>
  <c r="W172" i="5"/>
  <c r="U172" i="5"/>
  <c r="U35" i="5"/>
  <c r="W35" i="5"/>
  <c r="V35" i="5"/>
  <c r="V24" i="5"/>
  <c r="W24" i="5"/>
  <c r="U24" i="5"/>
  <c r="U69" i="5"/>
  <c r="V69" i="5"/>
  <c r="W69" i="5"/>
  <c r="U85" i="5"/>
  <c r="W85" i="5"/>
  <c r="V85" i="5"/>
  <c r="W83" i="5"/>
  <c r="U83" i="5"/>
  <c r="V83" i="5"/>
  <c r="U102" i="5"/>
  <c r="V102" i="5"/>
  <c r="W102" i="5"/>
  <c r="W103" i="5"/>
  <c r="U103" i="5"/>
  <c r="V103" i="5"/>
  <c r="AA158" i="5"/>
  <c r="AA183" i="5"/>
  <c r="W188" i="5"/>
  <c r="U188" i="5"/>
  <c r="V188" i="5"/>
  <c r="U81" i="5"/>
  <c r="W81" i="5"/>
  <c r="V81" i="5"/>
  <c r="V128" i="5"/>
  <c r="U128" i="5"/>
  <c r="W128" i="5"/>
  <c r="U15" i="5"/>
  <c r="V15" i="5"/>
  <c r="W15" i="5"/>
  <c r="V49" i="5"/>
  <c r="W49" i="5"/>
  <c r="U49" i="5"/>
  <c r="U44" i="5"/>
  <c r="W44" i="5"/>
  <c r="V44" i="5"/>
  <c r="U25" i="5"/>
  <c r="V25" i="5"/>
  <c r="W25" i="5"/>
  <c r="U73" i="5"/>
  <c r="V73" i="5"/>
  <c r="W73" i="5"/>
  <c r="W60" i="5"/>
  <c r="U60" i="5"/>
  <c r="V60" i="5"/>
  <c r="W76" i="5"/>
  <c r="U76" i="5"/>
  <c r="V76" i="5"/>
  <c r="U104" i="5"/>
  <c r="V104" i="5"/>
  <c r="W104" i="5"/>
  <c r="W133" i="5"/>
  <c r="U133" i="5"/>
  <c r="V133" i="5"/>
  <c r="U136" i="5"/>
  <c r="V136" i="5"/>
  <c r="W136" i="5"/>
  <c r="U132" i="5"/>
  <c r="V132" i="5"/>
  <c r="W132" i="5"/>
  <c r="AA167" i="5"/>
  <c r="U82" i="5"/>
  <c r="V82" i="5"/>
  <c r="W82" i="5"/>
  <c r="W95" i="5"/>
  <c r="V95" i="5"/>
  <c r="U95" i="5"/>
  <c r="U106" i="5"/>
  <c r="W106" i="5"/>
  <c r="V106" i="5"/>
  <c r="U182" i="5"/>
  <c r="V182" i="5"/>
  <c r="W182" i="5"/>
  <c r="U23" i="5"/>
  <c r="V23" i="5"/>
  <c r="W23" i="5"/>
  <c r="V32" i="5"/>
  <c r="U32" i="5"/>
  <c r="W32" i="5"/>
  <c r="V16" i="5"/>
  <c r="W16" i="5"/>
  <c r="U16" i="5"/>
  <c r="U57" i="5"/>
  <c r="V57" i="5"/>
  <c r="W57" i="5"/>
  <c r="U86" i="5"/>
  <c r="V86" i="5"/>
  <c r="W86" i="5"/>
  <c r="U61" i="5"/>
  <c r="V61" i="5"/>
  <c r="W61" i="5"/>
  <c r="W68" i="5"/>
  <c r="U68" i="5"/>
  <c r="V68" i="5"/>
  <c r="U107" i="5"/>
  <c r="V107" i="5"/>
  <c r="W107" i="5"/>
  <c r="V116" i="5"/>
  <c r="U116" i="5"/>
  <c r="W116" i="5"/>
  <c r="U134" i="5"/>
  <c r="V134" i="5"/>
  <c r="W134" i="5"/>
  <c r="V124" i="5"/>
  <c r="U124" i="5"/>
  <c r="W124" i="5"/>
  <c r="U63" i="5"/>
  <c r="W63" i="5"/>
  <c r="V63" i="5"/>
  <c r="U204" i="5"/>
  <c r="V204" i="5"/>
  <c r="W204" i="5"/>
  <c r="U27" i="5"/>
  <c r="W27" i="5"/>
  <c r="V27" i="5"/>
  <c r="V20" i="5"/>
  <c r="W20" i="5"/>
  <c r="U20" i="5"/>
  <c r="V36" i="5"/>
  <c r="U36" i="5"/>
  <c r="W36" i="5"/>
  <c r="U71" i="5"/>
  <c r="W71" i="5"/>
  <c r="V71" i="5"/>
  <c r="U90" i="5"/>
  <c r="V90" i="5"/>
  <c r="W90" i="5"/>
  <c r="U67" i="5"/>
  <c r="W67" i="5"/>
  <c r="V67" i="5"/>
  <c r="W80" i="5"/>
  <c r="U80" i="5"/>
  <c r="V80" i="5"/>
  <c r="W87" i="5"/>
  <c r="V87" i="5"/>
  <c r="U87" i="5"/>
  <c r="V120" i="5"/>
  <c r="U120" i="5"/>
  <c r="W120" i="5"/>
  <c r="V108" i="5"/>
  <c r="W108" i="5"/>
  <c r="U108" i="5"/>
  <c r="U138" i="5"/>
  <c r="V138" i="5"/>
  <c r="W138" i="5"/>
  <c r="J153" i="5"/>
  <c r="W157" i="5"/>
  <c r="U157" i="5"/>
  <c r="V157" i="5"/>
  <c r="U176" i="5"/>
  <c r="V176" i="5"/>
  <c r="W176" i="5"/>
  <c r="AA187" i="5"/>
  <c r="U208" i="5"/>
  <c r="V208" i="5"/>
  <c r="W208" i="5"/>
  <c r="W184" i="5"/>
  <c r="U184" i="5"/>
  <c r="V184" i="5"/>
  <c r="AA179" i="5"/>
  <c r="U79" i="5"/>
  <c r="W79" i="5"/>
  <c r="V79" i="5"/>
  <c r="U31" i="5"/>
  <c r="V31" i="5"/>
  <c r="W31" i="5"/>
  <c r="U47" i="5"/>
  <c r="V47" i="5"/>
  <c r="W47" i="5"/>
  <c r="U94" i="5"/>
  <c r="V94" i="5"/>
  <c r="W94" i="5"/>
  <c r="W99" i="5"/>
  <c r="V99" i="5"/>
  <c r="U99" i="5"/>
  <c r="AA137" i="5"/>
  <c r="W173" i="5"/>
  <c r="U173" i="5"/>
  <c r="V173" i="5"/>
  <c r="U180" i="5"/>
  <c r="V180" i="5"/>
  <c r="W180" i="5"/>
  <c r="W185" i="5"/>
  <c r="U185" i="5"/>
  <c r="V185" i="5"/>
  <c r="U39" i="5"/>
  <c r="V39" i="5"/>
  <c r="W39" i="5"/>
  <c r="U43" i="5"/>
  <c r="V43" i="5"/>
  <c r="W43" i="5"/>
  <c r="U78" i="5"/>
  <c r="W78" i="5"/>
  <c r="V78" i="5"/>
  <c r="Y41" i="5"/>
  <c r="Z41" i="5"/>
  <c r="X41" i="5"/>
  <c r="U98" i="5"/>
  <c r="V98" i="5"/>
  <c r="W98" i="5"/>
  <c r="U59" i="5"/>
  <c r="W59" i="5"/>
  <c r="V59" i="5"/>
  <c r="U75" i="5"/>
  <c r="W75" i="5"/>
  <c r="V75" i="5"/>
  <c r="U77" i="5"/>
  <c r="W77" i="5"/>
  <c r="V77" i="5"/>
  <c r="U65" i="5"/>
  <c r="V65" i="5"/>
  <c r="W65" i="5"/>
  <c r="V129" i="5"/>
  <c r="W129" i="5"/>
  <c r="U129" i="5"/>
  <c r="U186" i="5"/>
  <c r="V186" i="5"/>
  <c r="W186" i="5"/>
  <c r="AA195" i="5"/>
  <c r="W48" i="5"/>
  <c r="U48" i="5"/>
  <c r="V48" i="5"/>
  <c r="V28" i="5"/>
  <c r="W28" i="5"/>
  <c r="U28" i="5"/>
  <c r="U40" i="5"/>
  <c r="V40" i="5"/>
  <c r="W40" i="5"/>
  <c r="U52" i="5"/>
  <c r="V52" i="5"/>
  <c r="W52" i="5"/>
  <c r="U17" i="5"/>
  <c r="V17" i="5"/>
  <c r="W17" i="5"/>
  <c r="W72" i="5"/>
  <c r="U72" i="5"/>
  <c r="V72" i="5"/>
  <c r="W64" i="5"/>
  <c r="U64" i="5"/>
  <c r="V64" i="5"/>
  <c r="W91" i="5"/>
  <c r="V91" i="5"/>
  <c r="U91" i="5"/>
  <c r="U146" i="5"/>
  <c r="W146" i="5"/>
  <c r="V146" i="5"/>
  <c r="U178" i="5"/>
  <c r="W178" i="5"/>
  <c r="V178" i="5"/>
  <c r="AA112" i="5" l="1"/>
  <c r="AA152" i="5"/>
  <c r="AA191" i="5"/>
  <c r="AA181" i="5"/>
  <c r="AA168" i="5"/>
  <c r="AA123" i="5"/>
  <c r="AA114" i="5"/>
  <c r="AA143" i="5"/>
  <c r="AA174" i="5"/>
  <c r="AA200" i="5"/>
  <c r="AA169" i="5"/>
  <c r="AA148" i="5"/>
  <c r="AA145" i="5"/>
  <c r="AA141" i="5"/>
  <c r="AA161" i="5"/>
  <c r="AA166" i="5"/>
  <c r="AA142" i="5"/>
  <c r="AA130" i="5"/>
  <c r="AA205" i="5"/>
  <c r="AA116" i="5"/>
  <c r="AA172" i="5"/>
  <c r="AA129" i="5"/>
  <c r="AA170" i="5"/>
  <c r="AA189" i="5"/>
  <c r="AA196" i="5"/>
  <c r="AA184" i="5"/>
  <c r="AA203" i="5"/>
  <c r="AA204" i="5"/>
  <c r="AA119" i="5"/>
  <c r="AA178" i="5"/>
  <c r="AA107" i="5"/>
  <c r="AA146" i="5"/>
  <c r="AA108" i="5"/>
  <c r="AA199" i="5"/>
  <c r="AA208" i="5"/>
  <c r="AA120" i="5"/>
  <c r="AA155" i="5"/>
  <c r="AA210" i="5"/>
  <c r="AA147" i="5"/>
  <c r="AA164" i="5"/>
  <c r="AA176" i="5"/>
  <c r="AA157" i="5"/>
  <c r="AA124" i="5"/>
  <c r="AA134" i="5"/>
  <c r="AA156" i="5"/>
  <c r="AA211" i="5"/>
  <c r="AA128" i="5"/>
  <c r="AA173" i="5"/>
  <c r="AA131" i="5"/>
  <c r="AA185" i="5"/>
  <c r="AA132" i="5"/>
  <c r="AA106" i="5"/>
  <c r="AA182" i="5"/>
  <c r="AA136" i="5"/>
  <c r="AA180" i="5"/>
  <c r="AA138" i="5"/>
  <c r="AA188" i="5"/>
  <c r="AA186" i="5"/>
  <c r="W153" i="5"/>
  <c r="U153" i="5"/>
  <c r="V153" i="5"/>
  <c r="AA133" i="5"/>
  <c r="AA153" i="5" l="1"/>
  <c r="M106" i="2"/>
  <c r="M107" i="2"/>
  <c r="M108" i="2"/>
  <c r="M109" i="2"/>
  <c r="M110" i="2"/>
  <c r="M111" i="2"/>
  <c r="M112" i="2"/>
  <c r="M113" i="2"/>
  <c r="X116" i="6" l="1"/>
  <c r="AE112" i="2"/>
  <c r="X115" i="6"/>
  <c r="AE111" i="2"/>
  <c r="X111" i="6"/>
  <c r="AE107" i="2"/>
  <c r="X110" i="6"/>
  <c r="AE106" i="2"/>
  <c r="X117" i="6"/>
  <c r="AE113" i="2"/>
  <c r="X114" i="6"/>
  <c r="AE110" i="2"/>
  <c r="X113" i="6"/>
  <c r="AE109" i="2"/>
  <c r="X112" i="6"/>
  <c r="AE108" i="2"/>
  <c r="F110" i="5"/>
  <c r="K110" i="5"/>
  <c r="R14" i="5"/>
  <c r="R17" i="5"/>
  <c r="R15" i="5"/>
  <c r="R18" i="5"/>
  <c r="R16" i="5"/>
  <c r="R19" i="5"/>
  <c r="A1" i="4"/>
  <c r="B1" i="4"/>
  <c r="C1" i="4"/>
  <c r="D1" i="4"/>
  <c r="A2" i="4"/>
  <c r="B2" i="4"/>
  <c r="C2" i="4"/>
  <c r="J9" i="4"/>
  <c r="J11" i="4"/>
  <c r="J13" i="4"/>
  <c r="J15" i="4"/>
  <c r="J16" i="4"/>
  <c r="J17" i="4"/>
  <c r="AI6" i="8"/>
  <c r="M7" i="2"/>
  <c r="M114" i="2" l="1"/>
  <c r="M115" i="2"/>
  <c r="M116" i="2"/>
  <c r="M117" i="2"/>
  <c r="M118" i="2"/>
  <c r="M119" i="2"/>
  <c r="M120" i="2"/>
  <c r="M121" i="2"/>
  <c r="M122" i="2"/>
  <c r="M123" i="2"/>
  <c r="M124" i="2"/>
  <c r="M125" i="2"/>
  <c r="M126" i="2"/>
  <c r="M127" i="2"/>
  <c r="M128" i="2"/>
  <c r="M129" i="2"/>
  <c r="M130" i="2"/>
  <c r="M131" i="2"/>
  <c r="M132" i="2"/>
  <c r="M133" i="2"/>
  <c r="M134" i="2"/>
  <c r="M135" i="2"/>
  <c r="M136" i="2"/>
  <c r="M137" i="2"/>
  <c r="M138" i="2"/>
  <c r="M139" i="2"/>
  <c r="M140" i="2"/>
  <c r="M141" i="2"/>
  <c r="M142" i="2"/>
  <c r="M143" i="2"/>
  <c r="M144" i="2"/>
  <c r="M145" i="2"/>
  <c r="M146" i="2"/>
  <c r="M147" i="2"/>
  <c r="M148" i="2"/>
  <c r="M149" i="2"/>
  <c r="M150" i="2"/>
  <c r="M151" i="2"/>
  <c r="M152" i="2"/>
  <c r="M153" i="2"/>
  <c r="M154" i="2"/>
  <c r="M155" i="2"/>
  <c r="M156" i="2"/>
  <c r="M157" i="2"/>
  <c r="M158" i="2"/>
  <c r="M159" i="2"/>
  <c r="M160" i="2"/>
  <c r="M161" i="2"/>
  <c r="M162" i="2"/>
  <c r="M163" i="2"/>
  <c r="M164" i="2"/>
  <c r="M165" i="2"/>
  <c r="M166" i="2"/>
  <c r="M167" i="2"/>
  <c r="M168" i="2"/>
  <c r="M169" i="2"/>
  <c r="M170" i="2"/>
  <c r="M171" i="2"/>
  <c r="M172" i="2"/>
  <c r="M173" i="2"/>
  <c r="M174" i="2"/>
  <c r="M175" i="2"/>
  <c r="M176" i="2"/>
  <c r="M177" i="2"/>
  <c r="M178" i="2"/>
  <c r="M179" i="2"/>
  <c r="M180" i="2"/>
  <c r="M181" i="2"/>
  <c r="M182" i="2"/>
  <c r="M183" i="2"/>
  <c r="M184" i="2"/>
  <c r="M185" i="2"/>
  <c r="M186" i="2"/>
  <c r="M187" i="2"/>
  <c r="M188" i="2"/>
  <c r="M189" i="2"/>
  <c r="M190" i="2"/>
  <c r="M191" i="2"/>
  <c r="M192" i="2"/>
  <c r="M193" i="2"/>
  <c r="M194" i="2"/>
  <c r="M195" i="2"/>
  <c r="M196" i="2"/>
  <c r="M197" i="2"/>
  <c r="M198" i="2"/>
  <c r="M199" i="2"/>
  <c r="X200" i="6" l="1"/>
  <c r="AE196" i="2"/>
  <c r="X168" i="6"/>
  <c r="AE164" i="2"/>
  <c r="X136" i="6"/>
  <c r="AE132" i="2"/>
  <c r="X183" i="6"/>
  <c r="AE179" i="2"/>
  <c r="X151" i="6"/>
  <c r="AE147" i="2"/>
  <c r="X119" i="6"/>
  <c r="AE115" i="2"/>
  <c r="X190" i="6"/>
  <c r="AE186" i="2"/>
  <c r="X174" i="6"/>
  <c r="AE170" i="2"/>
  <c r="X150" i="6"/>
  <c r="AE146" i="2"/>
  <c r="X134" i="6"/>
  <c r="AE130" i="2"/>
  <c r="X126" i="6"/>
  <c r="AE122" i="2"/>
  <c r="X197" i="6"/>
  <c r="AE193" i="2"/>
  <c r="X189" i="6"/>
  <c r="AE185" i="2"/>
  <c r="X181" i="6"/>
  <c r="AE177" i="2"/>
  <c r="X173" i="6"/>
  <c r="AE169" i="2"/>
  <c r="X165" i="6"/>
  <c r="AE161" i="2"/>
  <c r="X157" i="6"/>
  <c r="AE153" i="2"/>
  <c r="X149" i="6"/>
  <c r="AE145" i="2"/>
  <c r="X141" i="6"/>
  <c r="AE137" i="2"/>
  <c r="X133" i="6"/>
  <c r="AE129" i="2"/>
  <c r="X125" i="6"/>
  <c r="AE121" i="2"/>
  <c r="X192" i="6"/>
  <c r="AE188" i="2"/>
  <c r="X160" i="6"/>
  <c r="AE156" i="2"/>
  <c r="X144" i="6"/>
  <c r="AE140" i="2"/>
  <c r="X199" i="6"/>
  <c r="AE195" i="2"/>
  <c r="X175" i="6"/>
  <c r="AE171" i="2"/>
  <c r="X143" i="6"/>
  <c r="AE139" i="2"/>
  <c r="X198" i="6"/>
  <c r="AE194" i="2"/>
  <c r="X182" i="6"/>
  <c r="AE178" i="2"/>
  <c r="X166" i="6"/>
  <c r="AE162" i="2"/>
  <c r="X158" i="6"/>
  <c r="AE154" i="2"/>
  <c r="X142" i="6"/>
  <c r="AE138" i="2"/>
  <c r="X118" i="6"/>
  <c r="AE114" i="2"/>
  <c r="X196" i="6"/>
  <c r="AE192" i="2"/>
  <c r="X188" i="6"/>
  <c r="AE184" i="2"/>
  <c r="X180" i="6"/>
  <c r="AE176" i="2"/>
  <c r="X172" i="6"/>
  <c r="AE168" i="2"/>
  <c r="X164" i="6"/>
  <c r="AE160" i="2"/>
  <c r="X156" i="6"/>
  <c r="AE152" i="2"/>
  <c r="X148" i="6"/>
  <c r="AE144" i="2"/>
  <c r="X140" i="6"/>
  <c r="AE136" i="2"/>
  <c r="X132" i="6"/>
  <c r="AE128" i="2"/>
  <c r="X124" i="6"/>
  <c r="AE120" i="2"/>
  <c r="X176" i="6"/>
  <c r="AE172" i="2"/>
  <c r="X128" i="6"/>
  <c r="AE124" i="2"/>
  <c r="X191" i="6"/>
  <c r="AE187" i="2"/>
  <c r="X159" i="6"/>
  <c r="AE155" i="2"/>
  <c r="X135" i="6"/>
  <c r="AE131" i="2"/>
  <c r="X203" i="6"/>
  <c r="AE199" i="2"/>
  <c r="X179" i="6"/>
  <c r="AE175" i="2"/>
  <c r="X163" i="6"/>
  <c r="AE159" i="2"/>
  <c r="X147" i="6"/>
  <c r="AE143" i="2"/>
  <c r="X123" i="6"/>
  <c r="AE119" i="2"/>
  <c r="X202" i="6"/>
  <c r="AE198" i="2"/>
  <c r="X194" i="6"/>
  <c r="AE190" i="2"/>
  <c r="X186" i="6"/>
  <c r="AE182" i="2"/>
  <c r="X178" i="6"/>
  <c r="AE174" i="2"/>
  <c r="X170" i="6"/>
  <c r="AE166" i="2"/>
  <c r="X162" i="6"/>
  <c r="AE158" i="2"/>
  <c r="X154" i="6"/>
  <c r="AE150" i="2"/>
  <c r="X146" i="6"/>
  <c r="AE142" i="2"/>
  <c r="X138" i="6"/>
  <c r="AE134" i="2"/>
  <c r="X130" i="6"/>
  <c r="AE126" i="2"/>
  <c r="X122" i="6"/>
  <c r="AE118" i="2"/>
  <c r="X184" i="6"/>
  <c r="AE180" i="2"/>
  <c r="X152" i="6"/>
  <c r="AE148" i="2"/>
  <c r="X120" i="6"/>
  <c r="AE116" i="2"/>
  <c r="X167" i="6"/>
  <c r="AE163" i="2"/>
  <c r="X127" i="6"/>
  <c r="AE123" i="2"/>
  <c r="X195" i="6"/>
  <c r="AE191" i="2"/>
  <c r="X187" i="6"/>
  <c r="AE183" i="2"/>
  <c r="X171" i="6"/>
  <c r="AE167" i="2"/>
  <c r="X155" i="6"/>
  <c r="AE151" i="2"/>
  <c r="X139" i="6"/>
  <c r="AE135" i="2"/>
  <c r="X131" i="6"/>
  <c r="AE127" i="2"/>
  <c r="X201" i="6"/>
  <c r="AE197" i="2"/>
  <c r="X193" i="6"/>
  <c r="AE189" i="2"/>
  <c r="X185" i="6"/>
  <c r="AE181" i="2"/>
  <c r="X177" i="6"/>
  <c r="AE173" i="2"/>
  <c r="X169" i="6"/>
  <c r="AE165" i="2"/>
  <c r="X161" i="6"/>
  <c r="AE157" i="2"/>
  <c r="X153" i="6"/>
  <c r="AE149" i="2"/>
  <c r="X145" i="6"/>
  <c r="AE141" i="2"/>
  <c r="X137" i="6"/>
  <c r="AE133" i="2"/>
  <c r="X129" i="6"/>
  <c r="AE125" i="2"/>
  <c r="X121" i="6"/>
  <c r="AE117" i="2"/>
  <c r="R99" i="5"/>
  <c r="AA99" i="5" s="1"/>
  <c r="R59" i="5"/>
  <c r="AA59" i="5" s="1"/>
  <c r="R51" i="5"/>
  <c r="AA51" i="5" s="1"/>
  <c r="R66" i="5"/>
  <c r="AA66" i="5" s="1"/>
  <c r="R34" i="5"/>
  <c r="R105" i="5"/>
  <c r="AA105" i="5" s="1"/>
  <c r="R97" i="5"/>
  <c r="AA97" i="5" s="1"/>
  <c r="R89" i="5"/>
  <c r="AA89" i="5" s="1"/>
  <c r="R81" i="5"/>
  <c r="AA81" i="5" s="1"/>
  <c r="R73" i="5"/>
  <c r="AA73" i="5" s="1"/>
  <c r="R65" i="5"/>
  <c r="AA65" i="5" s="1"/>
  <c r="R57" i="5"/>
  <c r="AA57" i="5" s="1"/>
  <c r="R49" i="5"/>
  <c r="AA49" i="5" s="1"/>
  <c r="R41" i="5"/>
  <c r="AA41" i="5" s="1"/>
  <c r="R33" i="5"/>
  <c r="AA33" i="5" s="1"/>
  <c r="R25" i="5"/>
  <c r="AA25" i="5" s="1"/>
  <c r="R75" i="5"/>
  <c r="AA75" i="5" s="1"/>
  <c r="R43" i="5"/>
  <c r="AA43" i="5" s="1"/>
  <c r="R74" i="5"/>
  <c r="AA74" i="5" s="1"/>
  <c r="R26" i="5"/>
  <c r="AA26" i="5" s="1"/>
  <c r="R104" i="5"/>
  <c r="AA104" i="5" s="1"/>
  <c r="R96" i="5"/>
  <c r="AA96" i="5" s="1"/>
  <c r="R88" i="5"/>
  <c r="AA88" i="5" s="1"/>
  <c r="R80" i="5"/>
  <c r="AA80" i="5" s="1"/>
  <c r="R72" i="5"/>
  <c r="AA72" i="5" s="1"/>
  <c r="R64" i="5"/>
  <c r="AA64" i="5" s="1"/>
  <c r="R56" i="5"/>
  <c r="AA56" i="5" s="1"/>
  <c r="R48" i="5"/>
  <c r="AA48" i="5" s="1"/>
  <c r="R40" i="5"/>
  <c r="R32" i="5"/>
  <c r="AA32" i="5" s="1"/>
  <c r="R24" i="5"/>
  <c r="R67" i="5"/>
  <c r="AA67" i="5" s="1"/>
  <c r="R98" i="5"/>
  <c r="AA98" i="5" s="1"/>
  <c r="R58" i="5"/>
  <c r="AA58" i="5" s="1"/>
  <c r="R103" i="5"/>
  <c r="AA103" i="5" s="1"/>
  <c r="R71" i="5"/>
  <c r="AA71" i="5" s="1"/>
  <c r="R86" i="5"/>
  <c r="AA86" i="5" s="1"/>
  <c r="R22" i="5"/>
  <c r="AA22" i="5" s="1"/>
  <c r="R83" i="5"/>
  <c r="AA83" i="5" s="1"/>
  <c r="R35" i="5"/>
  <c r="AA35" i="5" s="1"/>
  <c r="R82" i="5"/>
  <c r="AA82" i="5" s="1"/>
  <c r="R42" i="5"/>
  <c r="AA42" i="5" s="1"/>
  <c r="R87" i="5"/>
  <c r="AA87" i="5" s="1"/>
  <c r="R63" i="5"/>
  <c r="AA63" i="5" s="1"/>
  <c r="R47" i="5"/>
  <c r="AA47" i="5" s="1"/>
  <c r="R31" i="5"/>
  <c r="AA31" i="5" s="1"/>
  <c r="R94" i="5"/>
  <c r="AA94" i="5" s="1"/>
  <c r="R70" i="5"/>
  <c r="AA70" i="5" s="1"/>
  <c r="R54" i="5"/>
  <c r="AA54" i="5" s="1"/>
  <c r="R38" i="5"/>
  <c r="AA38" i="5" s="1"/>
  <c r="R93" i="5"/>
  <c r="AA93" i="5" s="1"/>
  <c r="R45" i="5"/>
  <c r="AA45" i="5" s="1"/>
  <c r="R91" i="5"/>
  <c r="AA91" i="5" s="1"/>
  <c r="R27" i="5"/>
  <c r="AA27" i="5" s="1"/>
  <c r="R90" i="5"/>
  <c r="AA90" i="5" s="1"/>
  <c r="R50" i="5"/>
  <c r="R95" i="5"/>
  <c r="AA95" i="5" s="1"/>
  <c r="R79" i="5"/>
  <c r="AA79" i="5" s="1"/>
  <c r="R55" i="5"/>
  <c r="AA55" i="5" s="1"/>
  <c r="R39" i="5"/>
  <c r="AA39" i="5" s="1"/>
  <c r="R23" i="5"/>
  <c r="AA23" i="5" s="1"/>
  <c r="R102" i="5"/>
  <c r="AA102" i="5" s="1"/>
  <c r="R78" i="5"/>
  <c r="AA78" i="5" s="1"/>
  <c r="R62" i="5"/>
  <c r="AA62" i="5" s="1"/>
  <c r="R46" i="5"/>
  <c r="AA46" i="5" s="1"/>
  <c r="R30" i="5"/>
  <c r="R101" i="5"/>
  <c r="AA101" i="5" s="1"/>
  <c r="R85" i="5"/>
  <c r="AA85" i="5" s="1"/>
  <c r="R77" i="5"/>
  <c r="AA77" i="5" s="1"/>
  <c r="R69" i="5"/>
  <c r="AA69" i="5" s="1"/>
  <c r="R61" i="5"/>
  <c r="AA61" i="5" s="1"/>
  <c r="R53" i="5"/>
  <c r="AA53" i="5" s="1"/>
  <c r="R37" i="5"/>
  <c r="AA37" i="5" s="1"/>
  <c r="R29" i="5"/>
  <c r="AA29" i="5" s="1"/>
  <c r="R21" i="5"/>
  <c r="AA21" i="5" s="1"/>
  <c r="R100" i="5"/>
  <c r="AA100" i="5" s="1"/>
  <c r="R92" i="5"/>
  <c r="AA92" i="5" s="1"/>
  <c r="R84" i="5"/>
  <c r="AA84" i="5" s="1"/>
  <c r="R76" i="5"/>
  <c r="AA76" i="5" s="1"/>
  <c r="R68" i="5"/>
  <c r="AA68" i="5" s="1"/>
  <c r="R60" i="5"/>
  <c r="AA60" i="5" s="1"/>
  <c r="R52" i="5"/>
  <c r="AA52" i="5" s="1"/>
  <c r="R44" i="5"/>
  <c r="AA44" i="5" s="1"/>
  <c r="R36" i="5"/>
  <c r="AA36" i="5" s="1"/>
  <c r="R28" i="5"/>
  <c r="AA28" i="5" s="1"/>
  <c r="R20" i="5"/>
  <c r="AA20" i="5" s="1"/>
  <c r="AI6" i="6"/>
  <c r="AC113" i="2" l="1"/>
  <c r="AC114" i="2"/>
  <c r="AC115" i="2"/>
  <c r="AC116" i="2"/>
  <c r="AC117" i="2"/>
  <c r="AC118" i="2"/>
  <c r="AC119" i="2"/>
  <c r="AC120" i="2"/>
  <c r="AC121" i="2"/>
  <c r="AC122" i="2"/>
  <c r="AC123" i="2"/>
  <c r="AC124" i="2"/>
  <c r="AC125" i="2"/>
  <c r="AC126" i="2"/>
  <c r="AC127" i="2"/>
  <c r="AC128" i="2"/>
  <c r="AC129" i="2"/>
  <c r="AC130" i="2"/>
  <c r="AC131" i="2"/>
  <c r="AC132" i="2"/>
  <c r="AC133" i="2"/>
  <c r="AC134" i="2"/>
  <c r="AC135" i="2"/>
  <c r="AC136" i="2"/>
  <c r="AC137" i="2"/>
  <c r="AC138" i="2"/>
  <c r="AC139" i="2"/>
  <c r="AC140" i="2"/>
  <c r="AC141" i="2"/>
  <c r="AC142" i="2"/>
  <c r="AC143" i="2"/>
  <c r="AC144" i="2"/>
  <c r="AC145" i="2"/>
  <c r="AC146" i="2"/>
  <c r="AC147" i="2"/>
  <c r="AC148" i="2"/>
  <c r="AC149" i="2"/>
  <c r="AC150" i="2"/>
  <c r="AC151" i="2"/>
  <c r="AC152" i="2"/>
  <c r="AC153" i="2"/>
  <c r="AC154" i="2"/>
  <c r="AC155" i="2"/>
  <c r="AC156" i="2"/>
  <c r="AC157" i="2"/>
  <c r="AC158" i="2"/>
  <c r="AC159" i="2"/>
  <c r="AC160" i="2"/>
  <c r="AC161" i="2"/>
  <c r="AC162" i="2"/>
  <c r="AC163" i="2"/>
  <c r="AC164" i="2"/>
  <c r="AC165" i="2"/>
  <c r="AC166" i="2"/>
  <c r="AC167" i="2"/>
  <c r="AC168" i="2"/>
  <c r="AC169" i="2"/>
  <c r="AC170" i="2"/>
  <c r="AC171" i="2"/>
  <c r="AC172" i="2"/>
  <c r="AC173" i="2"/>
  <c r="AC174" i="2"/>
  <c r="AC175" i="2"/>
  <c r="AC176" i="2"/>
  <c r="AC177" i="2"/>
  <c r="AC178" i="2"/>
  <c r="AC179" i="2"/>
  <c r="AC180" i="2"/>
  <c r="AC181" i="2"/>
  <c r="AC182" i="2"/>
  <c r="AC183" i="2"/>
  <c r="AC184" i="2"/>
  <c r="AC185" i="2"/>
  <c r="AC186" i="2"/>
  <c r="AC187" i="2"/>
  <c r="AC188" i="2"/>
  <c r="AC189" i="2"/>
  <c r="AC190" i="2"/>
  <c r="AC191" i="2"/>
  <c r="AC192" i="2"/>
  <c r="AC193" i="2"/>
  <c r="AC194" i="2"/>
  <c r="AC195" i="2"/>
  <c r="AC196" i="2"/>
  <c r="AC197" i="2"/>
  <c r="AC198" i="2"/>
  <c r="AC199" i="2"/>
  <c r="D6" i="1" l="1"/>
  <c r="C1" i="15" s="1"/>
  <c r="C1" i="6" l="1"/>
  <c r="C1" i="2" l="1"/>
  <c r="C1" i="5"/>
  <c r="C1" i="8"/>
  <c r="Y2" i="2" l="1"/>
  <c r="Y8" i="2" l="1"/>
  <c r="AR12" i="6" s="1"/>
  <c r="Y207" i="2"/>
  <c r="Y200" i="2"/>
  <c r="Y206" i="2"/>
  <c r="Y205" i="2"/>
  <c r="Y204" i="2"/>
  <c r="Y203" i="2"/>
  <c r="Y202" i="2"/>
  <c r="Y201" i="2"/>
  <c r="Y104" i="2"/>
  <c r="Y105" i="2"/>
  <c r="Y102" i="2"/>
  <c r="Y98" i="2"/>
  <c r="Y94" i="2"/>
  <c r="Y90" i="2"/>
  <c r="Y103" i="2"/>
  <c r="Y99" i="2"/>
  <c r="Y95" i="2"/>
  <c r="Y91" i="2"/>
  <c r="Y87" i="2"/>
  <c r="Y83" i="2"/>
  <c r="Y79" i="2"/>
  <c r="Y75" i="2"/>
  <c r="Y71" i="2"/>
  <c r="Y96" i="2"/>
  <c r="Y93" i="2"/>
  <c r="Y84" i="2"/>
  <c r="Y78" i="2"/>
  <c r="Y77" i="2"/>
  <c r="Y68" i="2"/>
  <c r="Y100" i="2"/>
  <c r="Y97" i="2"/>
  <c r="Y88" i="2"/>
  <c r="Y82" i="2"/>
  <c r="Y81" i="2"/>
  <c r="Y72" i="2"/>
  <c r="Y66" i="2"/>
  <c r="Y62" i="2"/>
  <c r="Y58" i="2"/>
  <c r="Y54" i="2"/>
  <c r="Y50" i="2"/>
  <c r="Y92" i="2"/>
  <c r="Y85" i="2"/>
  <c r="Y76" i="2"/>
  <c r="Y69" i="2"/>
  <c r="Y61" i="2"/>
  <c r="Y60" i="2"/>
  <c r="Y51" i="2"/>
  <c r="Y46" i="2"/>
  <c r="Y42" i="2"/>
  <c r="Y38" i="2"/>
  <c r="Y101" i="2"/>
  <c r="Y74" i="2"/>
  <c r="Y70" i="2"/>
  <c r="Y43" i="2"/>
  <c r="Y37" i="2"/>
  <c r="Y35" i="2"/>
  <c r="Y31" i="2"/>
  <c r="Y27" i="2"/>
  <c r="Y23" i="2"/>
  <c r="Y19" i="2"/>
  <c r="Y15" i="2"/>
  <c r="Y11" i="2"/>
  <c r="Y17" i="2"/>
  <c r="Y73" i="2"/>
  <c r="Y63" i="2"/>
  <c r="Y57" i="2"/>
  <c r="Y53" i="2"/>
  <c r="Y39" i="2"/>
  <c r="Y34" i="2"/>
  <c r="Y26" i="2"/>
  <c r="Y89" i="2"/>
  <c r="Y65" i="2"/>
  <c r="Y49" i="2"/>
  <c r="Y47" i="2"/>
  <c r="Y41" i="2"/>
  <c r="Y40" i="2"/>
  <c r="Y36" i="2"/>
  <c r="Y32" i="2"/>
  <c r="Y28" i="2"/>
  <c r="Y24" i="2"/>
  <c r="Y20" i="2"/>
  <c r="Y16" i="2"/>
  <c r="Y12" i="2"/>
  <c r="Y25" i="2"/>
  <c r="Y21" i="2"/>
  <c r="Y64" i="2"/>
  <c r="Y59" i="2"/>
  <c r="Y55" i="2"/>
  <c r="Y18" i="2"/>
  <c r="Y86" i="2"/>
  <c r="Y56" i="2"/>
  <c r="Y52" i="2"/>
  <c r="Y45" i="2"/>
  <c r="Y44" i="2"/>
  <c r="Y33" i="2"/>
  <c r="Y29" i="2"/>
  <c r="Y13" i="2"/>
  <c r="Y9" i="2"/>
  <c r="Y80" i="2"/>
  <c r="Y67" i="2"/>
  <c r="Y48" i="2"/>
  <c r="Y30" i="2"/>
  <c r="Y22" i="2"/>
  <c r="Y14" i="2"/>
  <c r="Y10" i="2"/>
  <c r="M6" i="6"/>
  <c r="AI8" i="8"/>
  <c r="AR211" i="6" l="1"/>
  <c r="AQ211" i="6"/>
  <c r="AU211" i="6" s="1"/>
  <c r="AR51" i="6"/>
  <c r="AR42" i="6"/>
  <c r="AR26" i="6"/>
  <c r="AR37" i="6"/>
  <c r="AR63" i="6"/>
  <c r="AR32" i="6"/>
  <c r="AR93" i="6"/>
  <c r="AR21" i="6"/>
  <c r="AR41" i="6"/>
  <c r="AR55" i="6"/>
  <c r="AR58" i="6"/>
  <c r="AR101" i="6"/>
  <c r="AR75" i="6"/>
  <c r="AR107" i="6"/>
  <c r="AR206" i="6"/>
  <c r="AR36" i="6"/>
  <c r="AR47" i="6"/>
  <c r="AR104" i="6"/>
  <c r="AR207" i="6"/>
  <c r="AR49" i="6"/>
  <c r="AR40" i="6"/>
  <c r="AR38" i="6"/>
  <c r="AR19" i="6"/>
  <c r="AR74" i="6"/>
  <c r="AR65" i="6"/>
  <c r="AR66" i="6"/>
  <c r="AR72" i="6"/>
  <c r="AR83" i="6"/>
  <c r="AR98" i="6"/>
  <c r="AR208" i="6"/>
  <c r="AR34" i="6"/>
  <c r="AR62" i="6"/>
  <c r="AR79" i="6"/>
  <c r="AR52" i="6"/>
  <c r="AR25" i="6"/>
  <c r="AR71" i="6"/>
  <c r="AR56" i="6"/>
  <c r="AR29" i="6"/>
  <c r="AR44" i="6"/>
  <c r="AR43" i="6"/>
  <c r="AR23" i="6"/>
  <c r="AR78" i="6"/>
  <c r="AR73" i="6"/>
  <c r="AR70" i="6"/>
  <c r="AR81" i="6"/>
  <c r="AR87" i="6"/>
  <c r="AR102" i="6"/>
  <c r="AR209" i="6"/>
  <c r="AR68" i="6"/>
  <c r="AR30" i="6"/>
  <c r="AR64" i="6"/>
  <c r="AR94" i="6"/>
  <c r="AR84" i="6"/>
  <c r="AR60" i="6"/>
  <c r="AR45" i="6"/>
  <c r="AR57" i="6"/>
  <c r="AR27" i="6"/>
  <c r="AR105" i="6"/>
  <c r="AR80" i="6"/>
  <c r="AR76" i="6"/>
  <c r="AR82" i="6"/>
  <c r="AR91" i="6"/>
  <c r="AR106" i="6"/>
  <c r="AR210" i="6"/>
  <c r="AR48" i="6"/>
  <c r="AR20" i="6"/>
  <c r="AR31" i="6"/>
  <c r="AR85" i="6"/>
  <c r="AR95" i="6"/>
  <c r="AR204" i="6"/>
  <c r="AR17" i="6"/>
  <c r="AR22" i="6"/>
  <c r="AR24" i="6"/>
  <c r="AR53" i="6"/>
  <c r="AR67" i="6"/>
  <c r="AR35" i="6"/>
  <c r="AR46" i="6"/>
  <c r="AR96" i="6"/>
  <c r="AR86" i="6"/>
  <c r="AR97" i="6"/>
  <c r="AR99" i="6"/>
  <c r="AR108" i="6"/>
  <c r="AR90" i="6"/>
  <c r="AR61" i="6"/>
  <c r="AR89" i="6"/>
  <c r="AR88" i="6"/>
  <c r="AR109" i="6"/>
  <c r="AR18" i="6"/>
  <c r="AR33" i="6"/>
  <c r="AR59" i="6"/>
  <c r="AR28" i="6"/>
  <c r="AR69" i="6"/>
  <c r="AR77" i="6"/>
  <c r="AR39" i="6"/>
  <c r="AR50" i="6"/>
  <c r="AR54" i="6"/>
  <c r="AR92" i="6"/>
  <c r="AR100" i="6"/>
  <c r="AR103" i="6"/>
  <c r="AR205" i="6"/>
  <c r="AR13" i="6"/>
  <c r="AR15" i="6"/>
  <c r="AR14" i="6"/>
  <c r="AR16" i="6"/>
  <c r="B27" i="1"/>
  <c r="R13" i="5"/>
  <c r="R12" i="5"/>
  <c r="H6" i="6"/>
  <c r="B28" i="1" l="1"/>
  <c r="AH4" i="2" s="1"/>
  <c r="AB107" i="2"/>
  <c r="AL107" i="2"/>
  <c r="AB108" i="2"/>
  <c r="AL108" i="2"/>
  <c r="AB109" i="2"/>
  <c r="AL109" i="2"/>
  <c r="AB110" i="2"/>
  <c r="AL110" i="2"/>
  <c r="AB111" i="2"/>
  <c r="AL111" i="2"/>
  <c r="AB112" i="2"/>
  <c r="AL112" i="2"/>
  <c r="AB113" i="2"/>
  <c r="AH113" i="2"/>
  <c r="AL113" i="2"/>
  <c r="AB114" i="2"/>
  <c r="AL114" i="2"/>
  <c r="AB115" i="2"/>
  <c r="AF115" i="2"/>
  <c r="AL115" i="2"/>
  <c r="AB116" i="2"/>
  <c r="AF116" i="2"/>
  <c r="AL116" i="2"/>
  <c r="AB117" i="2"/>
  <c r="AH117" i="2"/>
  <c r="AL117" i="2"/>
  <c r="AB118" i="2"/>
  <c r="AF118" i="2"/>
  <c r="AL118" i="2"/>
  <c r="AB119" i="2"/>
  <c r="AF119" i="2"/>
  <c r="AL119" i="2"/>
  <c r="AB120" i="2"/>
  <c r="AH120" i="2"/>
  <c r="AL120" i="2"/>
  <c r="AB121" i="2"/>
  <c r="AF121" i="2"/>
  <c r="AL121" i="2"/>
  <c r="AB122" i="2"/>
  <c r="AL122" i="2"/>
  <c r="AB123" i="2"/>
  <c r="AG123" i="2"/>
  <c r="AL123" i="2"/>
  <c r="AB124" i="2"/>
  <c r="AG124" i="2"/>
  <c r="AL124" i="2"/>
  <c r="AB125" i="2"/>
  <c r="AH125" i="2"/>
  <c r="AL125" i="2"/>
  <c r="AB126" i="2"/>
  <c r="AF126" i="2"/>
  <c r="AL126" i="2"/>
  <c r="AB127" i="2"/>
  <c r="AF127" i="2"/>
  <c r="AL127" i="2"/>
  <c r="AB128" i="2"/>
  <c r="AH128" i="2"/>
  <c r="AL128" i="2"/>
  <c r="AB129" i="2"/>
  <c r="AG129" i="2"/>
  <c r="AL129" i="2"/>
  <c r="AB130" i="2"/>
  <c r="AL130" i="2"/>
  <c r="AB131" i="2"/>
  <c r="AF131" i="2"/>
  <c r="AL131" i="2"/>
  <c r="AB132" i="2"/>
  <c r="AG132" i="2"/>
  <c r="AL132" i="2"/>
  <c r="AB133" i="2"/>
  <c r="AH133" i="2"/>
  <c r="AL133" i="2"/>
  <c r="AB134" i="2"/>
  <c r="AF134" i="2"/>
  <c r="AL134" i="2"/>
  <c r="AB135" i="2"/>
  <c r="AF135" i="2"/>
  <c r="AL135" i="2"/>
  <c r="AB136" i="2"/>
  <c r="AH136" i="2"/>
  <c r="AL136" i="2"/>
  <c r="AB137" i="2"/>
  <c r="AF137" i="2"/>
  <c r="AL137" i="2"/>
  <c r="AB138" i="2"/>
  <c r="AL138" i="2"/>
  <c r="AB139" i="2"/>
  <c r="AF139" i="2"/>
  <c r="AL139" i="2"/>
  <c r="AB140" i="2"/>
  <c r="AG140" i="2"/>
  <c r="AL140" i="2"/>
  <c r="AB141" i="2"/>
  <c r="AH141" i="2"/>
  <c r="AL141" i="2"/>
  <c r="AB142" i="2"/>
  <c r="AF142" i="2"/>
  <c r="AL142" i="2"/>
  <c r="AB143" i="2"/>
  <c r="AF143" i="2"/>
  <c r="AL143" i="2"/>
  <c r="AB144" i="2"/>
  <c r="AH144" i="2"/>
  <c r="AL144" i="2"/>
  <c r="AB145" i="2"/>
  <c r="AF145" i="2"/>
  <c r="AL145" i="2"/>
  <c r="AB146" i="2"/>
  <c r="AL146" i="2"/>
  <c r="AB147" i="2"/>
  <c r="AF147" i="2"/>
  <c r="AL147" i="2"/>
  <c r="AB148" i="2"/>
  <c r="AG148" i="2"/>
  <c r="AL148" i="2"/>
  <c r="AB149" i="2"/>
  <c r="AH149" i="2"/>
  <c r="AL149" i="2"/>
  <c r="AB150" i="2"/>
  <c r="AF150" i="2"/>
  <c r="AL150" i="2"/>
  <c r="AB151" i="2"/>
  <c r="AF151" i="2"/>
  <c r="AL151" i="2"/>
  <c r="AB152" i="2"/>
  <c r="AH152" i="2"/>
  <c r="AL152" i="2"/>
  <c r="AB153" i="2"/>
  <c r="AG153" i="2"/>
  <c r="AL153" i="2"/>
  <c r="AB154" i="2"/>
  <c r="AL154" i="2"/>
  <c r="AB155" i="2"/>
  <c r="AF155" i="2"/>
  <c r="AL155" i="2"/>
  <c r="AB156" i="2"/>
  <c r="AG156" i="2"/>
  <c r="AL156" i="2"/>
  <c r="AB157" i="2"/>
  <c r="AH157" i="2"/>
  <c r="AL157" i="2"/>
  <c r="AB158" i="2"/>
  <c r="AF158" i="2"/>
  <c r="AL158" i="2"/>
  <c r="AB159" i="2"/>
  <c r="AF159" i="2"/>
  <c r="AL159" i="2"/>
  <c r="AB160" i="2"/>
  <c r="AH160" i="2"/>
  <c r="AL160" i="2"/>
  <c r="AB161" i="2"/>
  <c r="AF161" i="2"/>
  <c r="AL161" i="2"/>
  <c r="AB162" i="2"/>
  <c r="AL162" i="2"/>
  <c r="AB163" i="2"/>
  <c r="AG163" i="2"/>
  <c r="AL163" i="2"/>
  <c r="AB164" i="2"/>
  <c r="AG164" i="2"/>
  <c r="AL164" i="2"/>
  <c r="AB165" i="2"/>
  <c r="AH165" i="2"/>
  <c r="AL165" i="2"/>
  <c r="AB166" i="2"/>
  <c r="AF166" i="2"/>
  <c r="AL166" i="2"/>
  <c r="AB167" i="2"/>
  <c r="AF167" i="2"/>
  <c r="AL167" i="2"/>
  <c r="AB168" i="2"/>
  <c r="AH168" i="2"/>
  <c r="AL168" i="2"/>
  <c r="AB169" i="2"/>
  <c r="AF169" i="2"/>
  <c r="AL169" i="2"/>
  <c r="AB170" i="2"/>
  <c r="AL170" i="2"/>
  <c r="AB171" i="2"/>
  <c r="AF171" i="2"/>
  <c r="AL171" i="2"/>
  <c r="AB172" i="2"/>
  <c r="AG172" i="2"/>
  <c r="AL172" i="2"/>
  <c r="AB173" i="2"/>
  <c r="AH173" i="2"/>
  <c r="AL173" i="2"/>
  <c r="AB174" i="2"/>
  <c r="AF174" i="2"/>
  <c r="AL174" i="2"/>
  <c r="AB175" i="2"/>
  <c r="AF175" i="2"/>
  <c r="AL175" i="2"/>
  <c r="AB176" i="2"/>
  <c r="AH176" i="2"/>
  <c r="AL176" i="2"/>
  <c r="AB177" i="2"/>
  <c r="AF177" i="2"/>
  <c r="AL177" i="2"/>
  <c r="AB178" i="2"/>
  <c r="AL178" i="2"/>
  <c r="AB179" i="2"/>
  <c r="AF179" i="2"/>
  <c r="AL179" i="2"/>
  <c r="AB180" i="2"/>
  <c r="AG180" i="2"/>
  <c r="AL180" i="2"/>
  <c r="AB181" i="2"/>
  <c r="AH181" i="2"/>
  <c r="AL181" i="2"/>
  <c r="AB182" i="2"/>
  <c r="AF182" i="2"/>
  <c r="AL182" i="2"/>
  <c r="AB183" i="2"/>
  <c r="AF183" i="2"/>
  <c r="AL183" i="2"/>
  <c r="AB184" i="2"/>
  <c r="AH184" i="2"/>
  <c r="AL184" i="2"/>
  <c r="AB185" i="2"/>
  <c r="AF185" i="2"/>
  <c r="AL185" i="2"/>
  <c r="AB186" i="2"/>
  <c r="AL186" i="2"/>
  <c r="AB187" i="2"/>
  <c r="AF187" i="2"/>
  <c r="AL187" i="2"/>
  <c r="AB188" i="2"/>
  <c r="AG188" i="2"/>
  <c r="AL188" i="2"/>
  <c r="AB189" i="2"/>
  <c r="AH189" i="2"/>
  <c r="AL189" i="2"/>
  <c r="AB190" i="2"/>
  <c r="AF190" i="2"/>
  <c r="AL190" i="2"/>
  <c r="AB191" i="2"/>
  <c r="AF191" i="2"/>
  <c r="AL191" i="2"/>
  <c r="AB192" i="2"/>
  <c r="AH192" i="2"/>
  <c r="AL192" i="2"/>
  <c r="AB193" i="2"/>
  <c r="AF193" i="2"/>
  <c r="AL193" i="2"/>
  <c r="AB194" i="2"/>
  <c r="AH194" i="2"/>
  <c r="AL194" i="2"/>
  <c r="AB195" i="2"/>
  <c r="AF195" i="2"/>
  <c r="AL195" i="2"/>
  <c r="AB196" i="2"/>
  <c r="AF196" i="2"/>
  <c r="AL196" i="2"/>
  <c r="AB197" i="2"/>
  <c r="AG197" i="2"/>
  <c r="AL197" i="2"/>
  <c r="AB198" i="2"/>
  <c r="AF198" i="2"/>
  <c r="AL198" i="2"/>
  <c r="AB199" i="2"/>
  <c r="AF199" i="2"/>
  <c r="AL199" i="2"/>
  <c r="AL106" i="2"/>
  <c r="AF173" i="2" l="1"/>
  <c r="AF129" i="2"/>
  <c r="AH172" i="2"/>
  <c r="AG118" i="2"/>
  <c r="AF184" i="2"/>
  <c r="AH169" i="2"/>
  <c r="AF163" i="2"/>
  <c r="AF144" i="2"/>
  <c r="AH132" i="2"/>
  <c r="AH193" i="2"/>
  <c r="AH131" i="2"/>
  <c r="AH143" i="2"/>
  <c r="AH163" i="2"/>
  <c r="AG184" i="2"/>
  <c r="AH183" i="2"/>
  <c r="AH159" i="2"/>
  <c r="AH123" i="2"/>
  <c r="AH179" i="2"/>
  <c r="AG158" i="2"/>
  <c r="AF123" i="2"/>
  <c r="AG144" i="2"/>
  <c r="AH121" i="2"/>
  <c r="AH198" i="2"/>
  <c r="AG193" i="2"/>
  <c r="AG179" i="2"/>
  <c r="AG169" i="2"/>
  <c r="AF157" i="2"/>
  <c r="AH139" i="2"/>
  <c r="AH129" i="2"/>
  <c r="AG120" i="2"/>
  <c r="AG198" i="2"/>
  <c r="AF189" i="2"/>
  <c r="AH153" i="2"/>
  <c r="AG139" i="2"/>
  <c r="AF120" i="2"/>
  <c r="AH188" i="2"/>
  <c r="AH177" i="2"/>
  <c r="AF168" i="2"/>
  <c r="AF153" i="2"/>
  <c r="AH187" i="2"/>
  <c r="AG176" i="2"/>
  <c r="AH148" i="2"/>
  <c r="AH137" i="2"/>
  <c r="AF128" i="2"/>
  <c r="AF117" i="2"/>
  <c r="AG174" i="2"/>
  <c r="AG147" i="2"/>
  <c r="AG137" i="2"/>
  <c r="AF113" i="2"/>
  <c r="AF133" i="2"/>
  <c r="AG168" i="2"/>
  <c r="AH147" i="2"/>
  <c r="AG128" i="2"/>
  <c r="AG113" i="2"/>
  <c r="AF197" i="2"/>
  <c r="AG187" i="2"/>
  <c r="AG182" i="2"/>
  <c r="AG177" i="2"/>
  <c r="AH171" i="2"/>
  <c r="AH167" i="2"/>
  <c r="AH161" i="2"/>
  <c r="AG152" i="2"/>
  <c r="AG142" i="2"/>
  <c r="AG131" i="2"/>
  <c r="AH127" i="2"/>
  <c r="AG121" i="2"/>
  <c r="AH116" i="2"/>
  <c r="AH195" i="2"/>
  <c r="AG192" i="2"/>
  <c r="AF181" i="2"/>
  <c r="AG171" i="2"/>
  <c r="AG166" i="2"/>
  <c r="AG161" i="2"/>
  <c r="AH156" i="2"/>
  <c r="AF152" i="2"/>
  <c r="AF141" i="2"/>
  <c r="AG136" i="2"/>
  <c r="AG126" i="2"/>
  <c r="AG116" i="2"/>
  <c r="AG195" i="2"/>
  <c r="AF192" i="2"/>
  <c r="AH185" i="2"/>
  <c r="AF165" i="2"/>
  <c r="AH155" i="2"/>
  <c r="AH151" i="2"/>
  <c r="AH145" i="2"/>
  <c r="AH140" i="2"/>
  <c r="AF136" i="2"/>
  <c r="AF125" i="2"/>
  <c r="AH191" i="2"/>
  <c r="AG185" i="2"/>
  <c r="AH180" i="2"/>
  <c r="AF176" i="2"/>
  <c r="AH164" i="2"/>
  <c r="AG160" i="2"/>
  <c r="AG155" i="2"/>
  <c r="AG150" i="2"/>
  <c r="AG145" i="2"/>
  <c r="AH135" i="2"/>
  <c r="AH124" i="2"/>
  <c r="AH115" i="2"/>
  <c r="AG190" i="2"/>
  <c r="AH175" i="2"/>
  <c r="AF160" i="2"/>
  <c r="AF149" i="2"/>
  <c r="AG134" i="2"/>
  <c r="AH119" i="2"/>
  <c r="AG115" i="2"/>
  <c r="AF186" i="2"/>
  <c r="AG186" i="2"/>
  <c r="AH186" i="2"/>
  <c r="AF122" i="2"/>
  <c r="AG122" i="2"/>
  <c r="AH122" i="2"/>
  <c r="AF178" i="2"/>
  <c r="AG178" i="2"/>
  <c r="AH178" i="2"/>
  <c r="AF130" i="2"/>
  <c r="AG130" i="2"/>
  <c r="AH130" i="2"/>
  <c r="AF170" i="2"/>
  <c r="AG170" i="2"/>
  <c r="AH170" i="2"/>
  <c r="AF114" i="2"/>
  <c r="AG114" i="2"/>
  <c r="AH114" i="2"/>
  <c r="AF162" i="2"/>
  <c r="AG162" i="2"/>
  <c r="AH162" i="2"/>
  <c r="AH197" i="2"/>
  <c r="AF154" i="2"/>
  <c r="AG154" i="2"/>
  <c r="AH154" i="2"/>
  <c r="AH199" i="2"/>
  <c r="AG199" i="2"/>
  <c r="AH196" i="2"/>
  <c r="AG196" i="2"/>
  <c r="AF146" i="2"/>
  <c r="AG146" i="2"/>
  <c r="AH146" i="2"/>
  <c r="AF194" i="2"/>
  <c r="AG194" i="2"/>
  <c r="AF138" i="2"/>
  <c r="AG138" i="2"/>
  <c r="AH138" i="2"/>
  <c r="AH190" i="2"/>
  <c r="AG189" i="2"/>
  <c r="AF188" i="2"/>
  <c r="AH182" i="2"/>
  <c r="AG181" i="2"/>
  <c r="AF180" i="2"/>
  <c r="AH174" i="2"/>
  <c r="AG173" i="2"/>
  <c r="AF172" i="2"/>
  <c r="AH166" i="2"/>
  <c r="AG165" i="2"/>
  <c r="AF164" i="2"/>
  <c r="AH158" i="2"/>
  <c r="AG157" i="2"/>
  <c r="AF156" i="2"/>
  <c r="AH150" i="2"/>
  <c r="AG149" i="2"/>
  <c r="AF148" i="2"/>
  <c r="AH142" i="2"/>
  <c r="AG141" i="2"/>
  <c r="AF140" i="2"/>
  <c r="AH134" i="2"/>
  <c r="AG133" i="2"/>
  <c r="AF132" i="2"/>
  <c r="AH126" i="2"/>
  <c r="AG125" i="2"/>
  <c r="AF124" i="2"/>
  <c r="AH118" i="2"/>
  <c r="AG117" i="2"/>
  <c r="AG191" i="2"/>
  <c r="AG183" i="2"/>
  <c r="AG175" i="2"/>
  <c r="AG167" i="2"/>
  <c r="AG159" i="2"/>
  <c r="AG151" i="2"/>
  <c r="AG143" i="2"/>
  <c r="AG135" i="2"/>
  <c r="AG127" i="2"/>
  <c r="AG119" i="2"/>
  <c r="AB106" i="2"/>
  <c r="Y4" i="2" l="1"/>
  <c r="AA207" i="2" l="1"/>
  <c r="AI207" i="2"/>
  <c r="AA8" i="2"/>
  <c r="AC8" i="2"/>
  <c r="AC10" i="2"/>
  <c r="AC12" i="2"/>
  <c r="AC9" i="2"/>
  <c r="AC11" i="2"/>
  <c r="AI205" i="2"/>
  <c r="AI204" i="2"/>
  <c r="AI203" i="2"/>
  <c r="AI202" i="2"/>
  <c r="AI201" i="2"/>
  <c r="AI200" i="2"/>
  <c r="AA203" i="2"/>
  <c r="AA202" i="2"/>
  <c r="AA206" i="2"/>
  <c r="AA204" i="2"/>
  <c r="AA201" i="2"/>
  <c r="AA205" i="2"/>
  <c r="AA200" i="2"/>
  <c r="AI206" i="2"/>
  <c r="AI104" i="2"/>
  <c r="AA104" i="2"/>
  <c r="AI100" i="2"/>
  <c r="AA100" i="2"/>
  <c r="AI96" i="2"/>
  <c r="AA96" i="2"/>
  <c r="AI92" i="2"/>
  <c r="AA92" i="2"/>
  <c r="AI105" i="2"/>
  <c r="AA105" i="2"/>
  <c r="AI101" i="2"/>
  <c r="AA101" i="2"/>
  <c r="AI97" i="2"/>
  <c r="AA97" i="2"/>
  <c r="AI93" i="2"/>
  <c r="AA93" i="2"/>
  <c r="AI89" i="2"/>
  <c r="AA89" i="2"/>
  <c r="AI85" i="2"/>
  <c r="AA85" i="2"/>
  <c r="AI81" i="2"/>
  <c r="AA81" i="2"/>
  <c r="AI77" i="2"/>
  <c r="AA77" i="2"/>
  <c r="AI73" i="2"/>
  <c r="AA73" i="2"/>
  <c r="AI69" i="2"/>
  <c r="AA69" i="2"/>
  <c r="AA99" i="2"/>
  <c r="AI98" i="2"/>
  <c r="AI95" i="2"/>
  <c r="AA90" i="2"/>
  <c r="AI88" i="2"/>
  <c r="AA87" i="2"/>
  <c r="AA86" i="2"/>
  <c r="AI83" i="2"/>
  <c r="AI82" i="2"/>
  <c r="AA76" i="2"/>
  <c r="AI72" i="2"/>
  <c r="AA71" i="2"/>
  <c r="AA70" i="2"/>
  <c r="AI67" i="2"/>
  <c r="AA67" i="2"/>
  <c r="AA103" i="2"/>
  <c r="AI102" i="2"/>
  <c r="AI99" i="2"/>
  <c r="AA94" i="2"/>
  <c r="AI87" i="2"/>
  <c r="AI86" i="2"/>
  <c r="AA80" i="2"/>
  <c r="AI76" i="2"/>
  <c r="AA75" i="2"/>
  <c r="AA74" i="2"/>
  <c r="AI71" i="2"/>
  <c r="AI70" i="2"/>
  <c r="AI64" i="2"/>
  <c r="AA64" i="2"/>
  <c r="AI60" i="2"/>
  <c r="AA60" i="2"/>
  <c r="AI56" i="2"/>
  <c r="AA56" i="2"/>
  <c r="AI52" i="2"/>
  <c r="AA52" i="2"/>
  <c r="AI48" i="2"/>
  <c r="AA102" i="2"/>
  <c r="AA95" i="2"/>
  <c r="AI94" i="2"/>
  <c r="AI91" i="2"/>
  <c r="AA88" i="2"/>
  <c r="AI84" i="2"/>
  <c r="AA78" i="2"/>
  <c r="AI74" i="2"/>
  <c r="AA72" i="2"/>
  <c r="AI68" i="2"/>
  <c r="AI65" i="2"/>
  <c r="AA59" i="2"/>
  <c r="AI55" i="2"/>
  <c r="AA54" i="2"/>
  <c r="AA53" i="2"/>
  <c r="AI50" i="2"/>
  <c r="AI49" i="2"/>
  <c r="AA48" i="2"/>
  <c r="AI44" i="2"/>
  <c r="AA44" i="2"/>
  <c r="AI40" i="2"/>
  <c r="AA40" i="2"/>
  <c r="AI36" i="2"/>
  <c r="AA98" i="2"/>
  <c r="AA83" i="2"/>
  <c r="AA79" i="2"/>
  <c r="AI78" i="2"/>
  <c r="AA66" i="2"/>
  <c r="AI59" i="2"/>
  <c r="AA50" i="2"/>
  <c r="AI47" i="2"/>
  <c r="AA46" i="2"/>
  <c r="AA45" i="2"/>
  <c r="AI42" i="2"/>
  <c r="AI41" i="2"/>
  <c r="AI33" i="2"/>
  <c r="AA33" i="2"/>
  <c r="AI29" i="2"/>
  <c r="AA29" i="2"/>
  <c r="AI25" i="2"/>
  <c r="AA25" i="2"/>
  <c r="AI21" i="2"/>
  <c r="AA21" i="2"/>
  <c r="AI17" i="2"/>
  <c r="AA17" i="2"/>
  <c r="AI13" i="2"/>
  <c r="AA13" i="2"/>
  <c r="AA9" i="2"/>
  <c r="AA19" i="2"/>
  <c r="AI15" i="2"/>
  <c r="AA84" i="2"/>
  <c r="AI63" i="2"/>
  <c r="AI58" i="2"/>
  <c r="AI57" i="2"/>
  <c r="AI53" i="2"/>
  <c r="AA42" i="2"/>
  <c r="AI38" i="2"/>
  <c r="AI37" i="2"/>
  <c r="AA28" i="2"/>
  <c r="AA16" i="2"/>
  <c r="AI80" i="2"/>
  <c r="AI75" i="2"/>
  <c r="AA68" i="2"/>
  <c r="AA63" i="2"/>
  <c r="AA61" i="2"/>
  <c r="AA57" i="2"/>
  <c r="AA55" i="2"/>
  <c r="AA51" i="2"/>
  <c r="AI46" i="2"/>
  <c r="AI45" i="2"/>
  <c r="AA39" i="2"/>
  <c r="AI34" i="2"/>
  <c r="AA34" i="2"/>
  <c r="AI30" i="2"/>
  <c r="AA30" i="2"/>
  <c r="AI26" i="2"/>
  <c r="AA26" i="2"/>
  <c r="AI22" i="2"/>
  <c r="AA22" i="2"/>
  <c r="AI18" i="2"/>
  <c r="AA18" i="2"/>
  <c r="AI14" i="2"/>
  <c r="AA14" i="2"/>
  <c r="AA10" i="2"/>
  <c r="AI39" i="2"/>
  <c r="AA35" i="2"/>
  <c r="AI31" i="2"/>
  <c r="AA31" i="2"/>
  <c r="AI27" i="2"/>
  <c r="AA23" i="2"/>
  <c r="AA11" i="2"/>
  <c r="AA65" i="2"/>
  <c r="AI61" i="2"/>
  <c r="AI51" i="2"/>
  <c r="AA49" i="2"/>
  <c r="AI43" i="2"/>
  <c r="AA36" i="2"/>
  <c r="AI32" i="2"/>
  <c r="AI28" i="2"/>
  <c r="AI24" i="2"/>
  <c r="AA24" i="2"/>
  <c r="AI20" i="2"/>
  <c r="AA20" i="2"/>
  <c r="AA91" i="2"/>
  <c r="AI90" i="2"/>
  <c r="AA82" i="2"/>
  <c r="AI79" i="2"/>
  <c r="AI66" i="2"/>
  <c r="AA62" i="2"/>
  <c r="AA58" i="2"/>
  <c r="AI54" i="2"/>
  <c r="AA43" i="2"/>
  <c r="AA38" i="2"/>
  <c r="AA37" i="2"/>
  <c r="AI35" i="2"/>
  <c r="AA27" i="2"/>
  <c r="AI23" i="2"/>
  <c r="AI19" i="2"/>
  <c r="AA15" i="2"/>
  <c r="AI103" i="2"/>
  <c r="AI62" i="2"/>
  <c r="AA47" i="2"/>
  <c r="AA41" i="2"/>
  <c r="AA32" i="2"/>
  <c r="AI16" i="2"/>
  <c r="AA12" i="2"/>
  <c r="AC107" i="2"/>
  <c r="AC108" i="2"/>
  <c r="AC109" i="2"/>
  <c r="AH109" i="2" s="1"/>
  <c r="AC110" i="2"/>
  <c r="AC106" i="2"/>
  <c r="AC111" i="2"/>
  <c r="AF111" i="2" s="1"/>
  <c r="AC112" i="2"/>
  <c r="AA111" i="2"/>
  <c r="AA119" i="2"/>
  <c r="AA127" i="2"/>
  <c r="AA135" i="2"/>
  <c r="AA143" i="2"/>
  <c r="AA151" i="2"/>
  <c r="AA159" i="2"/>
  <c r="AA167" i="2"/>
  <c r="AA175" i="2"/>
  <c r="AA183" i="2"/>
  <c r="AA191" i="2"/>
  <c r="AA142" i="2"/>
  <c r="AA112" i="2"/>
  <c r="AA120" i="2"/>
  <c r="AA128" i="2"/>
  <c r="AA136" i="2"/>
  <c r="AA144" i="2"/>
  <c r="AA152" i="2"/>
  <c r="AA160" i="2"/>
  <c r="AA168" i="2"/>
  <c r="AA176" i="2"/>
  <c r="AA184" i="2"/>
  <c r="AA192" i="2"/>
  <c r="AA118" i="2"/>
  <c r="AA158" i="2"/>
  <c r="AA182" i="2"/>
  <c r="AA113" i="2"/>
  <c r="AA121" i="2"/>
  <c r="AA129" i="2"/>
  <c r="AA137" i="2"/>
  <c r="AA145" i="2"/>
  <c r="AA153" i="2"/>
  <c r="AA161" i="2"/>
  <c r="AA169" i="2"/>
  <c r="AA177" i="2"/>
  <c r="AA185" i="2"/>
  <c r="AA193" i="2"/>
  <c r="AA150" i="2"/>
  <c r="AA114" i="2"/>
  <c r="AA122" i="2"/>
  <c r="AA130" i="2"/>
  <c r="AA138" i="2"/>
  <c r="AA146" i="2"/>
  <c r="AA154" i="2"/>
  <c r="AA162" i="2"/>
  <c r="AA170" i="2"/>
  <c r="AA178" i="2"/>
  <c r="AA186" i="2"/>
  <c r="AA194" i="2"/>
  <c r="AA197" i="2"/>
  <c r="AA174" i="2"/>
  <c r="AA107" i="2"/>
  <c r="AA115" i="2"/>
  <c r="AA123" i="2"/>
  <c r="AA131" i="2"/>
  <c r="AA139" i="2"/>
  <c r="AA147" i="2"/>
  <c r="AA155" i="2"/>
  <c r="AA163" i="2"/>
  <c r="AA171" i="2"/>
  <c r="AA179" i="2"/>
  <c r="AA187" i="2"/>
  <c r="AA195" i="2"/>
  <c r="AA198" i="2"/>
  <c r="AA110" i="2"/>
  <c r="AA166" i="2"/>
  <c r="AA106" i="2"/>
  <c r="AA108" i="2"/>
  <c r="AA116" i="2"/>
  <c r="AA124" i="2"/>
  <c r="AA132" i="2"/>
  <c r="AA140" i="2"/>
  <c r="AA148" i="2"/>
  <c r="AA156" i="2"/>
  <c r="AA164" i="2"/>
  <c r="AA172" i="2"/>
  <c r="AA180" i="2"/>
  <c r="AA188" i="2"/>
  <c r="AA199" i="2"/>
  <c r="AA134" i="2"/>
  <c r="AA190" i="2"/>
  <c r="AA109" i="2"/>
  <c r="AA117" i="2"/>
  <c r="AA125" i="2"/>
  <c r="AA133" i="2"/>
  <c r="AA141" i="2"/>
  <c r="AA149" i="2"/>
  <c r="AA157" i="2"/>
  <c r="AA165" i="2"/>
  <c r="AA173" i="2"/>
  <c r="AA181" i="2"/>
  <c r="AA189" i="2"/>
  <c r="AA196" i="2"/>
  <c r="AA126" i="2"/>
  <c r="AI121" i="2"/>
  <c r="AI191" i="2"/>
  <c r="AI178" i="2"/>
  <c r="AI116" i="2"/>
  <c r="AI129" i="2"/>
  <c r="AI133" i="2"/>
  <c r="AI137" i="2"/>
  <c r="AI141" i="2"/>
  <c r="AI145" i="2"/>
  <c r="AI149" i="2"/>
  <c r="AI153" i="2"/>
  <c r="AI157" i="2"/>
  <c r="AI161" i="2"/>
  <c r="AI165" i="2"/>
  <c r="AI169" i="2"/>
  <c r="AI174" i="2"/>
  <c r="AI120" i="2"/>
  <c r="AI124" i="2"/>
  <c r="AI128" i="2"/>
  <c r="AI115" i="2"/>
  <c r="AI132" i="2"/>
  <c r="AI136" i="2"/>
  <c r="AI140" i="2"/>
  <c r="AI144" i="2"/>
  <c r="AI148" i="2"/>
  <c r="AI152" i="2"/>
  <c r="AI156" i="2"/>
  <c r="AI160" i="2"/>
  <c r="AI164" i="2"/>
  <c r="AI168" i="2"/>
  <c r="AI173" i="2"/>
  <c r="AI177" i="2"/>
  <c r="AI181" i="2"/>
  <c r="AI119" i="2"/>
  <c r="AI123" i="2"/>
  <c r="AI127" i="2"/>
  <c r="AI172" i="2"/>
  <c r="AI185" i="2"/>
  <c r="AI189" i="2"/>
  <c r="AI193" i="2"/>
  <c r="AI196" i="2"/>
  <c r="AI135" i="2"/>
  <c r="AI151" i="2"/>
  <c r="AI167" i="2"/>
  <c r="AI171" i="2"/>
  <c r="AI176" i="2"/>
  <c r="AI199" i="2"/>
  <c r="AI186" i="2"/>
  <c r="AI114" i="2"/>
  <c r="AI131" i="2"/>
  <c r="AI139" i="2"/>
  <c r="AI143" i="2"/>
  <c r="AI147" i="2"/>
  <c r="AI155" i="2"/>
  <c r="AI159" i="2"/>
  <c r="AI163" i="2"/>
  <c r="AI180" i="2"/>
  <c r="AI184" i="2"/>
  <c r="AI192" i="2"/>
  <c r="AI118" i="2"/>
  <c r="AI122" i="2"/>
  <c r="AI126" i="2"/>
  <c r="AI188" i="2"/>
  <c r="AI182" i="2"/>
  <c r="AI190" i="2"/>
  <c r="AI117" i="2"/>
  <c r="AI130" i="2"/>
  <c r="AI134" i="2"/>
  <c r="AI138" i="2"/>
  <c r="AI142" i="2"/>
  <c r="AI146" i="2"/>
  <c r="AI150" i="2"/>
  <c r="AI154" i="2"/>
  <c r="AI158" i="2"/>
  <c r="AI162" i="2"/>
  <c r="AI166" i="2"/>
  <c r="AI170" i="2"/>
  <c r="AI175" i="2"/>
  <c r="AI179" i="2"/>
  <c r="AI183" i="2"/>
  <c r="AI125" i="2"/>
  <c r="AI187" i="2"/>
  <c r="AI195" i="2"/>
  <c r="AI198" i="2"/>
  <c r="AI194" i="2"/>
  <c r="AI197" i="2"/>
  <c r="AI113" i="2"/>
  <c r="T13" i="5"/>
  <c r="O13" i="5" s="1"/>
  <c r="T12" i="5"/>
  <c r="O12" i="5" s="1"/>
  <c r="AK207" i="2" l="1"/>
  <c r="AJ207" i="2"/>
  <c r="D211" i="6" s="1"/>
  <c r="AG11" i="2"/>
  <c r="AF11" i="2"/>
  <c r="AI11" i="2" s="1"/>
  <c r="AH11" i="2"/>
  <c r="AH9" i="2"/>
  <c r="AF9" i="2"/>
  <c r="AI9" i="2" s="1"/>
  <c r="AG9" i="2"/>
  <c r="AG12" i="2"/>
  <c r="AH12" i="2"/>
  <c r="AF12" i="2"/>
  <c r="AI12" i="2" s="1"/>
  <c r="AG10" i="2"/>
  <c r="AF10" i="2"/>
  <c r="AI10" i="2" s="1"/>
  <c r="AH10" i="2"/>
  <c r="AH8" i="2"/>
  <c r="AF8" i="2"/>
  <c r="AI8" i="2" s="1"/>
  <c r="AG8" i="2"/>
  <c r="AJ201" i="2"/>
  <c r="D205" i="6" s="1"/>
  <c r="AK201" i="2"/>
  <c r="AJ206" i="2"/>
  <c r="D210" i="6" s="1"/>
  <c r="AK206" i="2"/>
  <c r="AK200" i="2"/>
  <c r="AJ200" i="2"/>
  <c r="D204" i="6" s="1"/>
  <c r="AK202" i="2"/>
  <c r="AJ202" i="2"/>
  <c r="D206" i="6" s="1"/>
  <c r="AK203" i="2"/>
  <c r="AJ203" i="2"/>
  <c r="D207" i="6" s="1"/>
  <c r="AJ204" i="2"/>
  <c r="D208" i="6" s="1"/>
  <c r="AK204" i="2"/>
  <c r="AK205" i="2"/>
  <c r="AJ205" i="2"/>
  <c r="D209" i="6" s="1"/>
  <c r="AJ25" i="2"/>
  <c r="D29" i="6" s="1"/>
  <c r="AK25" i="2"/>
  <c r="AJ103" i="2"/>
  <c r="D107" i="6" s="1"/>
  <c r="AK103" i="2"/>
  <c r="AK66" i="2"/>
  <c r="AJ66" i="2"/>
  <c r="D70" i="6" s="1"/>
  <c r="AJ24" i="2"/>
  <c r="D28" i="6" s="1"/>
  <c r="AK24" i="2"/>
  <c r="AJ43" i="2"/>
  <c r="D47" i="6" s="1"/>
  <c r="AK43" i="2"/>
  <c r="AK27" i="2"/>
  <c r="AJ27" i="2"/>
  <c r="D31" i="6" s="1"/>
  <c r="AK39" i="2"/>
  <c r="AJ39" i="2"/>
  <c r="D43" i="6" s="1"/>
  <c r="AJ14" i="2"/>
  <c r="D18" i="6" s="1"/>
  <c r="AK14" i="2"/>
  <c r="AJ22" i="2"/>
  <c r="D26" i="6" s="1"/>
  <c r="AK22" i="2"/>
  <c r="AJ30" i="2"/>
  <c r="D34" i="6" s="1"/>
  <c r="AK30" i="2"/>
  <c r="AK45" i="2"/>
  <c r="AJ45" i="2"/>
  <c r="D49" i="6" s="1"/>
  <c r="AK75" i="2"/>
  <c r="AJ75" i="2"/>
  <c r="D79" i="6" s="1"/>
  <c r="AJ37" i="2"/>
  <c r="D41" i="6" s="1"/>
  <c r="AK37" i="2"/>
  <c r="AK57" i="2"/>
  <c r="AJ57" i="2"/>
  <c r="D61" i="6" s="1"/>
  <c r="AK15" i="2"/>
  <c r="AJ15" i="2"/>
  <c r="D19" i="6" s="1"/>
  <c r="AK41" i="2"/>
  <c r="AJ41" i="2"/>
  <c r="D45" i="6" s="1"/>
  <c r="AK47" i="2"/>
  <c r="AJ47" i="2"/>
  <c r="D51" i="6" s="1"/>
  <c r="AJ78" i="2"/>
  <c r="D82" i="6" s="1"/>
  <c r="AK78" i="2"/>
  <c r="AJ36" i="2"/>
  <c r="D40" i="6" s="1"/>
  <c r="AK36" i="2"/>
  <c r="AK44" i="2"/>
  <c r="AJ44" i="2"/>
  <c r="D48" i="6" s="1"/>
  <c r="AJ65" i="2"/>
  <c r="D69" i="6" s="1"/>
  <c r="AK65" i="2"/>
  <c r="AJ94" i="2"/>
  <c r="D98" i="6" s="1"/>
  <c r="AK94" i="2"/>
  <c r="AJ70" i="2"/>
  <c r="D74" i="6" s="1"/>
  <c r="AK70" i="2"/>
  <c r="AK76" i="2"/>
  <c r="AJ76" i="2"/>
  <c r="D80" i="6" s="1"/>
  <c r="AK72" i="2"/>
  <c r="AJ72" i="2"/>
  <c r="D76" i="6" s="1"/>
  <c r="AJ95" i="2"/>
  <c r="D99" i="6" s="1"/>
  <c r="AK95" i="2"/>
  <c r="AK69" i="2"/>
  <c r="AJ69" i="2"/>
  <c r="D73" i="6" s="1"/>
  <c r="AK77" i="2"/>
  <c r="AJ77" i="2"/>
  <c r="D81" i="6" s="1"/>
  <c r="AJ85" i="2"/>
  <c r="D89" i="6" s="1"/>
  <c r="AK85" i="2"/>
  <c r="AK93" i="2"/>
  <c r="AJ93" i="2"/>
  <c r="D97" i="6" s="1"/>
  <c r="AJ101" i="2"/>
  <c r="D105" i="6" s="1"/>
  <c r="AK101" i="2"/>
  <c r="AK92" i="2"/>
  <c r="AJ92" i="2"/>
  <c r="D96" i="6" s="1"/>
  <c r="AK100" i="2"/>
  <c r="AJ100" i="2"/>
  <c r="D104" i="6" s="1"/>
  <c r="AJ62" i="2"/>
  <c r="D66" i="6" s="1"/>
  <c r="AK62" i="2"/>
  <c r="AK90" i="2"/>
  <c r="AJ90" i="2"/>
  <c r="D94" i="6" s="1"/>
  <c r="AJ83" i="2"/>
  <c r="D87" i="6" s="1"/>
  <c r="AK83" i="2"/>
  <c r="AJ35" i="2"/>
  <c r="D39" i="6" s="1"/>
  <c r="AK35" i="2"/>
  <c r="AK54" i="2"/>
  <c r="AJ54" i="2"/>
  <c r="D58" i="6" s="1"/>
  <c r="AJ79" i="2"/>
  <c r="D83" i="6" s="1"/>
  <c r="AK79" i="2"/>
  <c r="AJ28" i="2"/>
  <c r="D32" i="6" s="1"/>
  <c r="AK28" i="2"/>
  <c r="AK46" i="2"/>
  <c r="AJ46" i="2"/>
  <c r="D50" i="6" s="1"/>
  <c r="AK80" i="2"/>
  <c r="AJ80" i="2"/>
  <c r="D84" i="6" s="1"/>
  <c r="AJ38" i="2"/>
  <c r="D42" i="6" s="1"/>
  <c r="AK38" i="2"/>
  <c r="AJ58" i="2"/>
  <c r="D62" i="6" s="1"/>
  <c r="AK58" i="2"/>
  <c r="AK13" i="2"/>
  <c r="AJ13" i="2"/>
  <c r="D17" i="6" s="1"/>
  <c r="AK21" i="2"/>
  <c r="AJ21" i="2"/>
  <c r="D25" i="6" s="1"/>
  <c r="AK29" i="2"/>
  <c r="AJ29" i="2"/>
  <c r="D33" i="6" s="1"/>
  <c r="AJ42" i="2"/>
  <c r="D46" i="6" s="1"/>
  <c r="AK42" i="2"/>
  <c r="AK68" i="2"/>
  <c r="AJ68" i="2"/>
  <c r="D72" i="6" s="1"/>
  <c r="AK84" i="2"/>
  <c r="AJ84" i="2"/>
  <c r="D88" i="6" s="1"/>
  <c r="AJ52" i="2"/>
  <c r="D56" i="6" s="1"/>
  <c r="AK52" i="2"/>
  <c r="AJ60" i="2"/>
  <c r="D64" i="6" s="1"/>
  <c r="AK60" i="2"/>
  <c r="AK71" i="2"/>
  <c r="AJ71" i="2"/>
  <c r="D75" i="6" s="1"/>
  <c r="AJ99" i="2"/>
  <c r="D103" i="6" s="1"/>
  <c r="AK99" i="2"/>
  <c r="AK67" i="2"/>
  <c r="AJ67" i="2"/>
  <c r="D71" i="6" s="1"/>
  <c r="AK98" i="2"/>
  <c r="AJ98" i="2"/>
  <c r="D102" i="6" s="1"/>
  <c r="AJ16" i="2"/>
  <c r="D20" i="6" s="1"/>
  <c r="AK16" i="2"/>
  <c r="AK23" i="2"/>
  <c r="AJ23" i="2"/>
  <c r="D27" i="6" s="1"/>
  <c r="AK61" i="2"/>
  <c r="AJ61" i="2"/>
  <c r="D65" i="6" s="1"/>
  <c r="AJ53" i="2"/>
  <c r="D57" i="6" s="1"/>
  <c r="AK53" i="2"/>
  <c r="AJ17" i="2"/>
  <c r="D21" i="6" s="1"/>
  <c r="AK17" i="2"/>
  <c r="AJ33" i="2"/>
  <c r="D37" i="6" s="1"/>
  <c r="AK33" i="2"/>
  <c r="AK50" i="2"/>
  <c r="AJ50" i="2"/>
  <c r="D54" i="6" s="1"/>
  <c r="AJ74" i="2"/>
  <c r="D78" i="6" s="1"/>
  <c r="AK74" i="2"/>
  <c r="AJ91" i="2"/>
  <c r="D95" i="6" s="1"/>
  <c r="AK91" i="2"/>
  <c r="AK48" i="2"/>
  <c r="AJ48" i="2"/>
  <c r="D52" i="6" s="1"/>
  <c r="AJ56" i="2"/>
  <c r="D60" i="6" s="1"/>
  <c r="AK56" i="2"/>
  <c r="AK64" i="2"/>
  <c r="AJ64" i="2"/>
  <c r="D68" i="6" s="1"/>
  <c r="AK87" i="2"/>
  <c r="AJ87" i="2"/>
  <c r="D91" i="6" s="1"/>
  <c r="AJ19" i="2"/>
  <c r="D23" i="6" s="1"/>
  <c r="AK19" i="2"/>
  <c r="AJ20" i="2"/>
  <c r="D24" i="6" s="1"/>
  <c r="AK20" i="2"/>
  <c r="AJ32" i="2"/>
  <c r="D36" i="6" s="1"/>
  <c r="AK32" i="2"/>
  <c r="AK51" i="2"/>
  <c r="AJ51" i="2"/>
  <c r="D55" i="6" s="1"/>
  <c r="AK31" i="2"/>
  <c r="AJ31" i="2"/>
  <c r="D35" i="6" s="1"/>
  <c r="AJ18" i="2"/>
  <c r="D22" i="6" s="1"/>
  <c r="AK18" i="2"/>
  <c r="AJ26" i="2"/>
  <c r="D30" i="6" s="1"/>
  <c r="AK26" i="2"/>
  <c r="AJ34" i="2"/>
  <c r="D38" i="6" s="1"/>
  <c r="AK34" i="2"/>
  <c r="AK63" i="2"/>
  <c r="AJ63" i="2"/>
  <c r="D67" i="6" s="1"/>
  <c r="AK59" i="2"/>
  <c r="AJ59" i="2"/>
  <c r="D63" i="6" s="1"/>
  <c r="AK40" i="2"/>
  <c r="AJ40" i="2"/>
  <c r="D44" i="6" s="1"/>
  <c r="AK49" i="2"/>
  <c r="AJ49" i="2"/>
  <c r="D53" i="6" s="1"/>
  <c r="AK55" i="2"/>
  <c r="AJ55" i="2"/>
  <c r="D59" i="6" s="1"/>
  <c r="AJ86" i="2"/>
  <c r="D90" i="6" s="1"/>
  <c r="AK86" i="2"/>
  <c r="AJ102" i="2"/>
  <c r="D106" i="6" s="1"/>
  <c r="AK102" i="2"/>
  <c r="AJ82" i="2"/>
  <c r="D86" i="6" s="1"/>
  <c r="AK82" i="2"/>
  <c r="AK88" i="2"/>
  <c r="AJ88" i="2"/>
  <c r="D92" i="6" s="1"/>
  <c r="AK73" i="2"/>
  <c r="AJ73" i="2"/>
  <c r="D77" i="6" s="1"/>
  <c r="AK81" i="2"/>
  <c r="AJ81" i="2"/>
  <c r="D85" i="6" s="1"/>
  <c r="AK89" i="2"/>
  <c r="AJ89" i="2"/>
  <c r="D93" i="6" s="1"/>
  <c r="AJ97" i="2"/>
  <c r="D101" i="6" s="1"/>
  <c r="AK97" i="2"/>
  <c r="AK105" i="2"/>
  <c r="AJ105" i="2"/>
  <c r="D109" i="6" s="1"/>
  <c r="AJ96" i="2"/>
  <c r="D100" i="6" s="1"/>
  <c r="AK96" i="2"/>
  <c r="AK104" i="2"/>
  <c r="AJ104" i="2"/>
  <c r="D108" i="6" s="1"/>
  <c r="AH111" i="2"/>
  <c r="AG111" i="2"/>
  <c r="AI111" i="2" s="1"/>
  <c r="AG112" i="2"/>
  <c r="AH112" i="2"/>
  <c r="AF112" i="2"/>
  <c r="AF109" i="2"/>
  <c r="AG109" i="2"/>
  <c r="AF110" i="2"/>
  <c r="AG110" i="2"/>
  <c r="AI110" i="2" s="1"/>
  <c r="AH110" i="2"/>
  <c r="AI109" i="2"/>
  <c r="AK109" i="2" s="1"/>
  <c r="AG108" i="2"/>
  <c r="AF108" i="2"/>
  <c r="AH108" i="2"/>
  <c r="AF107" i="2"/>
  <c r="AI107" i="2" s="1"/>
  <c r="AG107" i="2"/>
  <c r="AH107" i="2"/>
  <c r="AJ198" i="2"/>
  <c r="D202" i="6" s="1"/>
  <c r="AK198" i="2"/>
  <c r="AJ118" i="2"/>
  <c r="D122" i="6" s="1"/>
  <c r="AK118" i="2"/>
  <c r="AJ195" i="2"/>
  <c r="D199" i="6" s="1"/>
  <c r="AK195" i="2"/>
  <c r="AK162" i="2"/>
  <c r="AJ162" i="2"/>
  <c r="D166" i="6" s="1"/>
  <c r="AK130" i="2"/>
  <c r="AJ130" i="2"/>
  <c r="D134" i="6" s="1"/>
  <c r="AJ143" i="2"/>
  <c r="D147" i="6" s="1"/>
  <c r="AK143" i="2"/>
  <c r="AJ196" i="2"/>
  <c r="D200" i="6" s="1"/>
  <c r="AK196" i="2"/>
  <c r="AK152" i="2"/>
  <c r="AJ152" i="2"/>
  <c r="D156" i="6" s="1"/>
  <c r="AK124" i="2"/>
  <c r="AJ124" i="2"/>
  <c r="D128" i="6" s="1"/>
  <c r="AJ157" i="2"/>
  <c r="D161" i="6" s="1"/>
  <c r="AK157" i="2"/>
  <c r="AK116" i="2"/>
  <c r="AJ116" i="2"/>
  <c r="D120" i="6" s="1"/>
  <c r="AJ166" i="2"/>
  <c r="D170" i="6" s="1"/>
  <c r="AK166" i="2"/>
  <c r="AJ187" i="2"/>
  <c r="D191" i="6" s="1"/>
  <c r="AK187" i="2"/>
  <c r="AJ158" i="2"/>
  <c r="D162" i="6" s="1"/>
  <c r="AK158" i="2"/>
  <c r="AJ117" i="2"/>
  <c r="D121" i="6" s="1"/>
  <c r="AK117" i="2"/>
  <c r="AK192" i="2"/>
  <c r="AJ192" i="2"/>
  <c r="D196" i="6" s="1"/>
  <c r="AJ139" i="2"/>
  <c r="D143" i="6" s="1"/>
  <c r="AK139" i="2"/>
  <c r="AK176" i="2"/>
  <c r="AJ176" i="2"/>
  <c r="D180" i="6" s="1"/>
  <c r="AK193" i="2"/>
  <c r="AJ193" i="2"/>
  <c r="D197" i="6" s="1"/>
  <c r="AJ181" i="2"/>
  <c r="D185" i="6" s="1"/>
  <c r="AK181" i="2"/>
  <c r="AK148" i="2"/>
  <c r="AJ148" i="2"/>
  <c r="D152" i="6" s="1"/>
  <c r="AK120" i="2"/>
  <c r="AJ120" i="2"/>
  <c r="D124" i="6" s="1"/>
  <c r="AK153" i="2"/>
  <c r="AJ153" i="2"/>
  <c r="D157" i="6" s="1"/>
  <c r="AJ125" i="2"/>
  <c r="D129" i="6" s="1"/>
  <c r="AK125" i="2"/>
  <c r="AJ190" i="2"/>
  <c r="D194" i="6" s="1"/>
  <c r="AK190" i="2"/>
  <c r="AJ131" i="2"/>
  <c r="D135" i="6" s="1"/>
  <c r="AK131" i="2"/>
  <c r="AJ171" i="2"/>
  <c r="D175" i="6" s="1"/>
  <c r="AK171" i="2"/>
  <c r="AJ189" i="2"/>
  <c r="D193" i="6" s="1"/>
  <c r="AK189" i="2"/>
  <c r="AK177" i="2"/>
  <c r="AJ177" i="2"/>
  <c r="D181" i="6" s="1"/>
  <c r="AK144" i="2"/>
  <c r="AJ144" i="2"/>
  <c r="D148" i="6" s="1"/>
  <c r="AJ149" i="2"/>
  <c r="D153" i="6" s="1"/>
  <c r="AK149" i="2"/>
  <c r="AK178" i="2"/>
  <c r="AJ178" i="2"/>
  <c r="D182" i="6" s="1"/>
  <c r="AJ154" i="2"/>
  <c r="D158" i="6" s="1"/>
  <c r="AK154" i="2"/>
  <c r="AJ184" i="2"/>
  <c r="D188" i="6" s="1"/>
  <c r="AK184" i="2"/>
  <c r="AK113" i="2"/>
  <c r="AJ113" i="2"/>
  <c r="D117" i="6" s="1"/>
  <c r="AK183" i="2"/>
  <c r="AJ183" i="2"/>
  <c r="D187" i="6" s="1"/>
  <c r="AJ150" i="2"/>
  <c r="D154" i="6" s="1"/>
  <c r="AK150" i="2"/>
  <c r="AK182" i="2"/>
  <c r="AJ182" i="2"/>
  <c r="D186" i="6" s="1"/>
  <c r="AK180" i="2"/>
  <c r="AJ180" i="2"/>
  <c r="D184" i="6" s="1"/>
  <c r="AJ114" i="2"/>
  <c r="D118" i="6" s="1"/>
  <c r="AK114" i="2"/>
  <c r="AK167" i="2"/>
  <c r="AJ167" i="2"/>
  <c r="D171" i="6" s="1"/>
  <c r="AK185" i="2"/>
  <c r="AJ185" i="2"/>
  <c r="D189" i="6" s="1"/>
  <c r="AJ173" i="2"/>
  <c r="D177" i="6" s="1"/>
  <c r="AK173" i="2"/>
  <c r="AJ140" i="2"/>
  <c r="D144" i="6" s="1"/>
  <c r="AK140" i="2"/>
  <c r="AK145" i="2"/>
  <c r="AJ145" i="2"/>
  <c r="D149" i="6" s="1"/>
  <c r="AK179" i="2"/>
  <c r="AJ179" i="2"/>
  <c r="D183" i="6" s="1"/>
  <c r="AK188" i="2"/>
  <c r="AJ188" i="2"/>
  <c r="D192" i="6" s="1"/>
  <c r="AJ163" i="2"/>
  <c r="D167" i="6" s="1"/>
  <c r="AK163" i="2"/>
  <c r="AJ186" i="2"/>
  <c r="D190" i="6" s="1"/>
  <c r="AK186" i="2"/>
  <c r="AJ151" i="2"/>
  <c r="D155" i="6" s="1"/>
  <c r="AK151" i="2"/>
  <c r="AJ172" i="2"/>
  <c r="D176" i="6" s="1"/>
  <c r="AK172" i="2"/>
  <c r="AK168" i="2"/>
  <c r="AJ168" i="2"/>
  <c r="D172" i="6" s="1"/>
  <c r="AJ136" i="2"/>
  <c r="D140" i="6" s="1"/>
  <c r="AK136" i="2"/>
  <c r="AJ174" i="2"/>
  <c r="D178" i="6" s="1"/>
  <c r="AK174" i="2"/>
  <c r="AJ141" i="2"/>
  <c r="D145" i="6" s="1"/>
  <c r="AK141" i="2"/>
  <c r="AJ191" i="2"/>
  <c r="D195" i="6" s="1"/>
  <c r="AK191" i="2"/>
  <c r="AK146" i="2"/>
  <c r="AJ146" i="2"/>
  <c r="D150" i="6" s="1"/>
  <c r="AK197" i="2"/>
  <c r="AJ197" i="2"/>
  <c r="D201" i="6" s="1"/>
  <c r="AJ175" i="2"/>
  <c r="D179" i="6" s="1"/>
  <c r="AK175" i="2"/>
  <c r="AK142" i="2"/>
  <c r="AJ142" i="2"/>
  <c r="D146" i="6" s="1"/>
  <c r="AK126" i="2"/>
  <c r="AJ126" i="2"/>
  <c r="D130" i="6" s="1"/>
  <c r="AJ159" i="2"/>
  <c r="D163" i="6" s="1"/>
  <c r="AK159" i="2"/>
  <c r="AH106" i="2"/>
  <c r="AF106" i="2"/>
  <c r="AG106" i="2"/>
  <c r="AK135" i="2"/>
  <c r="AJ135" i="2"/>
  <c r="D139" i="6" s="1"/>
  <c r="AJ127" i="2"/>
  <c r="D131" i="6" s="1"/>
  <c r="AK127" i="2"/>
  <c r="AK164" i="2"/>
  <c r="AJ164" i="2"/>
  <c r="D168" i="6" s="1"/>
  <c r="AJ132" i="2"/>
  <c r="D136" i="6" s="1"/>
  <c r="AK132" i="2"/>
  <c r="AJ169" i="2"/>
  <c r="D173" i="6" s="1"/>
  <c r="AK169" i="2"/>
  <c r="AJ137" i="2"/>
  <c r="D141" i="6" s="1"/>
  <c r="AK137" i="2"/>
  <c r="AJ121" i="2"/>
  <c r="D125" i="6" s="1"/>
  <c r="AK121" i="2"/>
  <c r="AJ194" i="2"/>
  <c r="D198" i="6" s="1"/>
  <c r="AK194" i="2"/>
  <c r="AK170" i="2"/>
  <c r="AJ170" i="2"/>
  <c r="D174" i="6" s="1"/>
  <c r="AK138" i="2"/>
  <c r="AJ138" i="2"/>
  <c r="D142" i="6" s="1"/>
  <c r="AJ122" i="2"/>
  <c r="D126" i="6" s="1"/>
  <c r="AK122" i="2"/>
  <c r="AJ155" i="2"/>
  <c r="D159" i="6" s="1"/>
  <c r="AK155" i="2"/>
  <c r="AK199" i="2"/>
  <c r="AJ199" i="2"/>
  <c r="D203" i="6" s="1"/>
  <c r="AJ123" i="2"/>
  <c r="D127" i="6" s="1"/>
  <c r="AK123" i="2"/>
  <c r="AK160" i="2"/>
  <c r="AJ160" i="2"/>
  <c r="D164" i="6" s="1"/>
  <c r="AJ115" i="2"/>
  <c r="D119" i="6" s="1"/>
  <c r="AK115" i="2"/>
  <c r="AJ165" i="2"/>
  <c r="D169" i="6" s="1"/>
  <c r="AK165" i="2"/>
  <c r="AJ133" i="2"/>
  <c r="D137" i="6" s="1"/>
  <c r="AK133" i="2"/>
  <c r="AJ134" i="2"/>
  <c r="D138" i="6" s="1"/>
  <c r="AK134" i="2"/>
  <c r="AJ147" i="2"/>
  <c r="D151" i="6" s="1"/>
  <c r="AK147" i="2"/>
  <c r="AJ119" i="2"/>
  <c r="D123" i="6" s="1"/>
  <c r="AK119" i="2"/>
  <c r="AK156" i="2"/>
  <c r="AJ156" i="2"/>
  <c r="D160" i="6" s="1"/>
  <c r="AK128" i="2"/>
  <c r="AJ128" i="2"/>
  <c r="D132" i="6" s="1"/>
  <c r="AK161" i="2"/>
  <c r="AJ161" i="2"/>
  <c r="D165" i="6" s="1"/>
  <c r="AK129" i="2"/>
  <c r="AJ129" i="2"/>
  <c r="D133" i="6" s="1"/>
  <c r="AI105" i="8"/>
  <c r="AI104" i="8"/>
  <c r="AI103" i="8"/>
  <c r="AI102" i="8"/>
  <c r="AI101" i="8"/>
  <c r="AI100" i="8"/>
  <c r="AI99" i="8"/>
  <c r="AI98" i="8"/>
  <c r="AI97" i="8"/>
  <c r="AI96" i="8"/>
  <c r="AI95" i="8"/>
  <c r="AI94" i="8"/>
  <c r="AI93" i="8"/>
  <c r="AI92" i="8"/>
  <c r="AI91" i="8"/>
  <c r="AI90" i="8"/>
  <c r="AI89" i="8"/>
  <c r="AI88" i="8"/>
  <c r="AI87" i="8"/>
  <c r="AI86" i="8"/>
  <c r="AI85" i="8"/>
  <c r="AI84" i="8"/>
  <c r="AI83" i="8"/>
  <c r="AI82" i="8"/>
  <c r="AI81" i="8"/>
  <c r="AI80" i="8"/>
  <c r="AI79" i="8"/>
  <c r="AI78" i="8"/>
  <c r="AI77" i="8"/>
  <c r="AI76" i="8"/>
  <c r="AI75" i="8"/>
  <c r="AI74" i="8"/>
  <c r="AI73" i="8"/>
  <c r="AI72" i="8"/>
  <c r="AI71" i="8"/>
  <c r="AI70" i="8"/>
  <c r="AI69" i="8"/>
  <c r="AI68" i="8"/>
  <c r="AI67" i="8"/>
  <c r="AI66" i="8"/>
  <c r="AI65" i="8"/>
  <c r="AI64" i="8"/>
  <c r="AI63" i="8"/>
  <c r="AI62" i="8"/>
  <c r="AI61" i="8"/>
  <c r="AI60" i="8"/>
  <c r="AI59" i="8"/>
  <c r="AI58" i="8"/>
  <c r="AI57" i="8"/>
  <c r="AI56" i="8"/>
  <c r="AI55" i="8"/>
  <c r="AI54" i="8"/>
  <c r="AI53" i="8"/>
  <c r="AI52" i="8"/>
  <c r="AI51" i="8"/>
  <c r="AI50" i="8"/>
  <c r="AI49" i="8"/>
  <c r="AI48" i="8"/>
  <c r="AI47" i="8"/>
  <c r="AI46" i="8"/>
  <c r="AI45" i="8"/>
  <c r="AI44" i="8"/>
  <c r="AI43" i="8"/>
  <c r="AI42" i="8"/>
  <c r="AI41" i="8"/>
  <c r="AI40" i="8"/>
  <c r="AI39" i="8"/>
  <c r="AI38" i="8"/>
  <c r="AI37" i="8"/>
  <c r="AI36" i="8"/>
  <c r="AI35" i="8"/>
  <c r="AI34" i="8"/>
  <c r="AI33" i="8"/>
  <c r="AI32" i="8"/>
  <c r="AI31" i="8"/>
  <c r="AI30" i="8"/>
  <c r="AI29" i="8"/>
  <c r="AI28" i="8"/>
  <c r="AI27" i="8"/>
  <c r="AI26" i="8"/>
  <c r="AI25" i="8"/>
  <c r="AI24" i="8"/>
  <c r="AI23" i="8"/>
  <c r="AI22" i="8"/>
  <c r="AI21" i="8"/>
  <c r="AI20" i="8"/>
  <c r="AI19" i="8"/>
  <c r="AI18" i="8"/>
  <c r="AI17" i="8"/>
  <c r="AI16" i="8"/>
  <c r="AI15" i="8"/>
  <c r="AI14" i="8"/>
  <c r="AI13" i="8"/>
  <c r="AI12" i="8"/>
  <c r="AI11" i="8"/>
  <c r="AI10" i="8"/>
  <c r="AI9" i="8"/>
  <c r="Y18" i="6" l="1"/>
  <c r="Q18" i="5"/>
  <c r="AA18" i="5" s="1"/>
  <c r="Y19" i="6"/>
  <c r="Q19" i="5"/>
  <c r="AA19" i="5" s="1"/>
  <c r="Y50" i="6"/>
  <c r="Q50" i="5"/>
  <c r="AA50" i="5" s="1"/>
  <c r="Y40" i="6"/>
  <c r="Q40" i="5"/>
  <c r="AA40" i="5" s="1"/>
  <c r="Y34" i="6"/>
  <c r="Q34" i="5"/>
  <c r="AA34" i="5" s="1"/>
  <c r="Y30" i="6"/>
  <c r="Q30" i="5"/>
  <c r="AA30" i="5" s="1"/>
  <c r="Y24" i="6"/>
  <c r="Q24" i="5"/>
  <c r="AA24" i="5" s="1"/>
  <c r="Y17" i="6"/>
  <c r="Q17" i="5"/>
  <c r="AA17" i="5" s="1"/>
  <c r="AJ9" i="2"/>
  <c r="D13" i="6" s="1"/>
  <c r="Z9" i="2" s="1"/>
  <c r="AK9" i="2"/>
  <c r="AK10" i="2"/>
  <c r="AK11" i="2"/>
  <c r="AJ10" i="2"/>
  <c r="AJ11" i="2"/>
  <c r="AG138" i="6"/>
  <c r="O138" i="6" s="1"/>
  <c r="Z134" i="2"/>
  <c r="AG126" i="6"/>
  <c r="O126" i="6" s="1"/>
  <c r="Z122" i="2"/>
  <c r="AG125" i="6"/>
  <c r="O125" i="6" s="1"/>
  <c r="Z121" i="2"/>
  <c r="AG201" i="6"/>
  <c r="O201" i="6" s="1"/>
  <c r="Z197" i="2"/>
  <c r="AG189" i="6"/>
  <c r="O189" i="6" s="1"/>
  <c r="Z185" i="2"/>
  <c r="AG186" i="6"/>
  <c r="O186" i="6" s="1"/>
  <c r="Z182" i="2"/>
  <c r="AG148" i="6"/>
  <c r="O148" i="6" s="1"/>
  <c r="Z144" i="2"/>
  <c r="AG124" i="6"/>
  <c r="O124" i="6" s="1"/>
  <c r="Z120" i="2"/>
  <c r="AG180" i="6"/>
  <c r="O180" i="6" s="1"/>
  <c r="Z176" i="2"/>
  <c r="AG101" i="6"/>
  <c r="AQ101" i="6" s="1"/>
  <c r="AU101" i="6" s="1"/>
  <c r="Z97" i="2"/>
  <c r="AG36" i="6"/>
  <c r="AQ36" i="6" s="1"/>
  <c r="AU36" i="6" s="1"/>
  <c r="Z32" i="2"/>
  <c r="AG78" i="6"/>
  <c r="AQ78" i="6" s="1"/>
  <c r="AU78" i="6" s="1"/>
  <c r="Z74" i="2"/>
  <c r="AG20" i="6"/>
  <c r="AQ20" i="6" s="1"/>
  <c r="AU20" i="6" s="1"/>
  <c r="Z16" i="2"/>
  <c r="AG39" i="6"/>
  <c r="AQ39" i="6" s="1"/>
  <c r="AU39" i="6" s="1"/>
  <c r="Z35" i="2"/>
  <c r="AG89" i="6"/>
  <c r="AQ89" i="6" s="1"/>
  <c r="AU89" i="6" s="1"/>
  <c r="Z85" i="2"/>
  <c r="AG69" i="6"/>
  <c r="AQ69" i="6" s="1"/>
  <c r="AU69" i="6" s="1"/>
  <c r="Z65" i="2"/>
  <c r="AG41" i="6"/>
  <c r="AQ41" i="6" s="1"/>
  <c r="AU41" i="6" s="1"/>
  <c r="Z37" i="2"/>
  <c r="AG26" i="6"/>
  <c r="AQ26" i="6" s="1"/>
  <c r="AU26" i="6" s="1"/>
  <c r="Z22" i="2"/>
  <c r="AG47" i="6"/>
  <c r="AQ47" i="6" s="1"/>
  <c r="AU47" i="6" s="1"/>
  <c r="Z43" i="2"/>
  <c r="AG29" i="6"/>
  <c r="AQ29" i="6" s="1"/>
  <c r="AU29" i="6" s="1"/>
  <c r="Z25" i="2"/>
  <c r="AG160" i="6"/>
  <c r="O160" i="6" s="1"/>
  <c r="Z156" i="2"/>
  <c r="AG142" i="6"/>
  <c r="O142" i="6" s="1"/>
  <c r="Z138" i="2"/>
  <c r="AG163" i="6"/>
  <c r="O163" i="6" s="1"/>
  <c r="Z159" i="2"/>
  <c r="AG178" i="6"/>
  <c r="O178" i="6" s="1"/>
  <c r="Z174" i="2"/>
  <c r="AG188" i="6"/>
  <c r="Z184" i="2"/>
  <c r="AG135" i="6"/>
  <c r="O135" i="6" s="1"/>
  <c r="Z131" i="2"/>
  <c r="AG162" i="6"/>
  <c r="O162" i="6" s="1"/>
  <c r="Z158" i="2"/>
  <c r="AG161" i="6"/>
  <c r="O161" i="6" s="1"/>
  <c r="Z157" i="2"/>
  <c r="AG147" i="6"/>
  <c r="O147" i="6" s="1"/>
  <c r="Z143" i="2"/>
  <c r="AG108" i="6"/>
  <c r="AQ108" i="6" s="1"/>
  <c r="AU108" i="6" s="1"/>
  <c r="Z104" i="2"/>
  <c r="AG93" i="6"/>
  <c r="AQ93" i="6" s="1"/>
  <c r="AU93" i="6" s="1"/>
  <c r="Z89" i="2"/>
  <c r="AG53" i="6"/>
  <c r="AQ53" i="6" s="1"/>
  <c r="AU53" i="6" s="1"/>
  <c r="Z49" i="2"/>
  <c r="AG35" i="6"/>
  <c r="AQ35" i="6" s="1"/>
  <c r="AU35" i="6" s="1"/>
  <c r="Z31" i="2"/>
  <c r="AG54" i="6"/>
  <c r="AQ54" i="6" s="1"/>
  <c r="AU54" i="6" s="1"/>
  <c r="Z50" i="2"/>
  <c r="AG102" i="6"/>
  <c r="AQ102" i="6" s="1"/>
  <c r="AU102" i="6" s="1"/>
  <c r="Z98" i="2"/>
  <c r="AG96" i="6"/>
  <c r="AQ96" i="6" s="1"/>
  <c r="AU96" i="6" s="1"/>
  <c r="Z92" i="2"/>
  <c r="AG81" i="6"/>
  <c r="AQ81" i="6" s="1"/>
  <c r="AU81" i="6" s="1"/>
  <c r="Z77" i="2"/>
  <c r="AG80" i="6"/>
  <c r="AQ80" i="6" s="1"/>
  <c r="AU80" i="6" s="1"/>
  <c r="Z76" i="2"/>
  <c r="AG48" i="6"/>
  <c r="AQ48" i="6" s="1"/>
  <c r="AU48" i="6" s="1"/>
  <c r="Z44" i="2"/>
  <c r="AG45" i="6"/>
  <c r="AQ45" i="6" s="1"/>
  <c r="AU45" i="6" s="1"/>
  <c r="Z41" i="2"/>
  <c r="AG79" i="6"/>
  <c r="AQ79" i="6" s="1"/>
  <c r="AU79" i="6" s="1"/>
  <c r="Z75" i="2"/>
  <c r="AG209" i="6"/>
  <c r="AQ209" i="6" s="1"/>
  <c r="AU209" i="6" s="1"/>
  <c r="Z205" i="2"/>
  <c r="AG204" i="6"/>
  <c r="AQ204" i="6" s="1"/>
  <c r="AU204" i="6" s="1"/>
  <c r="Z200" i="2"/>
  <c r="AG130" i="6"/>
  <c r="O130" i="6" s="1"/>
  <c r="Z126" i="2"/>
  <c r="AG150" i="6"/>
  <c r="O150" i="6" s="1"/>
  <c r="Z146" i="2"/>
  <c r="AG149" i="6"/>
  <c r="O149" i="6" s="1"/>
  <c r="Z145" i="2"/>
  <c r="AG171" i="6"/>
  <c r="O171" i="6" s="1"/>
  <c r="Z167" i="2"/>
  <c r="AG181" i="6"/>
  <c r="O181" i="6" s="1"/>
  <c r="Z177" i="2"/>
  <c r="AG152" i="6"/>
  <c r="Z148" i="2"/>
  <c r="AG128" i="6"/>
  <c r="Z124" i="2"/>
  <c r="AG134" i="6"/>
  <c r="O134" i="6" s="1"/>
  <c r="Z130" i="2"/>
  <c r="AG86" i="6"/>
  <c r="AQ86" i="6" s="1"/>
  <c r="AU86" i="6" s="1"/>
  <c r="Z82" i="2"/>
  <c r="AG38" i="6"/>
  <c r="AQ38" i="6" s="1"/>
  <c r="AU38" i="6" s="1"/>
  <c r="Z34" i="2"/>
  <c r="AG24" i="6"/>
  <c r="AQ24" i="6" s="1"/>
  <c r="AU24" i="6" s="1"/>
  <c r="Z20" i="2"/>
  <c r="AG60" i="6"/>
  <c r="AQ60" i="6" s="1"/>
  <c r="AU60" i="6" s="1"/>
  <c r="Z56" i="2"/>
  <c r="AG57" i="6"/>
  <c r="AQ57" i="6" s="1"/>
  <c r="AU57" i="6" s="1"/>
  <c r="Z53" i="2"/>
  <c r="AG64" i="6"/>
  <c r="AQ64" i="6" s="1"/>
  <c r="AU64" i="6" s="1"/>
  <c r="Z60" i="2"/>
  <c r="AG46" i="6"/>
  <c r="AQ46" i="6" s="1"/>
  <c r="AU46" i="6" s="1"/>
  <c r="Z42" i="2"/>
  <c r="AG62" i="6"/>
  <c r="AQ62" i="6" s="1"/>
  <c r="AU62" i="6" s="1"/>
  <c r="Z58" i="2"/>
  <c r="AG32" i="6"/>
  <c r="AQ32" i="6" s="1"/>
  <c r="AU32" i="6" s="1"/>
  <c r="Z28" i="2"/>
  <c r="AG87" i="6"/>
  <c r="AQ87" i="6" s="1"/>
  <c r="AU87" i="6" s="1"/>
  <c r="Z83" i="2"/>
  <c r="AG18" i="6"/>
  <c r="AQ18" i="6" s="1"/>
  <c r="AU18" i="6" s="1"/>
  <c r="Z14" i="2"/>
  <c r="AG28" i="6"/>
  <c r="AQ28" i="6" s="1"/>
  <c r="AU28" i="6" s="1"/>
  <c r="Z24" i="2"/>
  <c r="AG137" i="6"/>
  <c r="O137" i="6" s="1"/>
  <c r="Z133" i="2"/>
  <c r="AG174" i="6"/>
  <c r="O174" i="6" s="1"/>
  <c r="Z170" i="2"/>
  <c r="AG140" i="6"/>
  <c r="O140" i="6" s="1"/>
  <c r="Z136" i="2"/>
  <c r="AG190" i="6"/>
  <c r="O190" i="6" s="1"/>
  <c r="Z186" i="2"/>
  <c r="AG154" i="6"/>
  <c r="O154" i="6" s="1"/>
  <c r="Z150" i="2"/>
  <c r="AG158" i="6"/>
  <c r="O158" i="6" s="1"/>
  <c r="Z154" i="2"/>
  <c r="AG194" i="6"/>
  <c r="O194" i="6" s="1"/>
  <c r="Z190" i="2"/>
  <c r="AG143" i="6"/>
  <c r="O143" i="6" s="1"/>
  <c r="Z139" i="2"/>
  <c r="AG191" i="6"/>
  <c r="O191" i="6" s="1"/>
  <c r="Z187" i="2"/>
  <c r="AG202" i="6"/>
  <c r="O202" i="6" s="1"/>
  <c r="Z198" i="2"/>
  <c r="AG85" i="6"/>
  <c r="AQ85" i="6" s="1"/>
  <c r="AU85" i="6" s="1"/>
  <c r="Z81" i="2"/>
  <c r="AG44" i="6"/>
  <c r="AQ44" i="6" s="1"/>
  <c r="AU44" i="6" s="1"/>
  <c r="Z40" i="2"/>
  <c r="AG52" i="6"/>
  <c r="AQ52" i="6" s="1"/>
  <c r="AU52" i="6" s="1"/>
  <c r="Z48" i="2"/>
  <c r="AG65" i="6"/>
  <c r="AQ65" i="6" s="1"/>
  <c r="AU65" i="6" s="1"/>
  <c r="Z61" i="2"/>
  <c r="AG71" i="6"/>
  <c r="AQ71" i="6" s="1"/>
  <c r="AU71" i="6" s="1"/>
  <c r="Z67" i="2"/>
  <c r="AG33" i="6"/>
  <c r="AQ33" i="6" s="1"/>
  <c r="AU33" i="6" s="1"/>
  <c r="Z29" i="2"/>
  <c r="AG94" i="6"/>
  <c r="AQ94" i="6" s="1"/>
  <c r="AU94" i="6" s="1"/>
  <c r="Z90" i="2"/>
  <c r="AG73" i="6"/>
  <c r="AQ73" i="6" s="1"/>
  <c r="AU73" i="6" s="1"/>
  <c r="Z69" i="2"/>
  <c r="AG19" i="6"/>
  <c r="AQ19" i="6" s="1"/>
  <c r="AU19" i="6" s="1"/>
  <c r="Z15" i="2"/>
  <c r="AG49" i="6"/>
  <c r="AQ49" i="6" s="1"/>
  <c r="AU49" i="6" s="1"/>
  <c r="Z45" i="2"/>
  <c r="AG43" i="6"/>
  <c r="AQ43" i="6" s="1"/>
  <c r="AU43" i="6" s="1"/>
  <c r="Z39" i="2"/>
  <c r="AG70" i="6"/>
  <c r="AQ70" i="6" s="1"/>
  <c r="AU70" i="6" s="1"/>
  <c r="Z66" i="2"/>
  <c r="AG173" i="6"/>
  <c r="O173" i="6" s="1"/>
  <c r="Z169" i="2"/>
  <c r="AG146" i="6"/>
  <c r="O146" i="6" s="1"/>
  <c r="Z142" i="2"/>
  <c r="AG172" i="6"/>
  <c r="O172" i="6" s="1"/>
  <c r="Z168" i="2"/>
  <c r="AG187" i="6"/>
  <c r="O187" i="6" s="1"/>
  <c r="Z183" i="2"/>
  <c r="AG182" i="6"/>
  <c r="O182" i="6" s="1"/>
  <c r="Z178" i="2"/>
  <c r="AG196" i="6"/>
  <c r="O196" i="6" s="1"/>
  <c r="Z192" i="2"/>
  <c r="AG156" i="6"/>
  <c r="O156" i="6" s="1"/>
  <c r="Z152" i="2"/>
  <c r="AG166" i="6"/>
  <c r="O166" i="6" s="1"/>
  <c r="Z162" i="2"/>
  <c r="AG100" i="6"/>
  <c r="AQ100" i="6" s="1"/>
  <c r="AU100" i="6" s="1"/>
  <c r="Z96" i="2"/>
  <c r="AG30" i="6"/>
  <c r="AQ30" i="6" s="1"/>
  <c r="AU30" i="6" s="1"/>
  <c r="Z26" i="2"/>
  <c r="AG23" i="6"/>
  <c r="AQ23" i="6" s="1"/>
  <c r="AU23" i="6" s="1"/>
  <c r="Z19" i="2"/>
  <c r="AG37" i="6"/>
  <c r="AQ37" i="6" s="1"/>
  <c r="AU37" i="6" s="1"/>
  <c r="Z33" i="2"/>
  <c r="AG56" i="6"/>
  <c r="AQ56" i="6" s="1"/>
  <c r="AU56" i="6" s="1"/>
  <c r="Z52" i="2"/>
  <c r="AG42" i="6"/>
  <c r="AQ42" i="6" s="1"/>
  <c r="AU42" i="6" s="1"/>
  <c r="Z38" i="2"/>
  <c r="AG83" i="6"/>
  <c r="AQ83" i="6" s="1"/>
  <c r="AU83" i="6" s="1"/>
  <c r="Z79" i="2"/>
  <c r="AG105" i="6"/>
  <c r="AQ105" i="6" s="1"/>
  <c r="AU105" i="6" s="1"/>
  <c r="Z101" i="2"/>
  <c r="AG74" i="6"/>
  <c r="AQ74" i="6" s="1"/>
  <c r="AU74" i="6" s="1"/>
  <c r="Z70" i="2"/>
  <c r="AG40" i="6"/>
  <c r="AQ40" i="6" s="1"/>
  <c r="AU40" i="6" s="1"/>
  <c r="Z36" i="2"/>
  <c r="AG208" i="6"/>
  <c r="AQ208" i="6" s="1"/>
  <c r="AU208" i="6" s="1"/>
  <c r="Z204" i="2"/>
  <c r="AG210" i="6"/>
  <c r="AQ210" i="6" s="1"/>
  <c r="AU210" i="6" s="1"/>
  <c r="Z206" i="2"/>
  <c r="AG127" i="6"/>
  <c r="O127" i="6" s="1"/>
  <c r="Z123" i="2"/>
  <c r="AG169" i="6"/>
  <c r="O169" i="6" s="1"/>
  <c r="Z165" i="2"/>
  <c r="AG165" i="6"/>
  <c r="O165" i="6" s="1"/>
  <c r="Z161" i="2"/>
  <c r="AG195" i="6"/>
  <c r="O195" i="6" s="1"/>
  <c r="Z191" i="2"/>
  <c r="AG167" i="6"/>
  <c r="O167" i="6" s="1"/>
  <c r="Z163" i="2"/>
  <c r="AG144" i="6"/>
  <c r="O144" i="6" s="1"/>
  <c r="Z140" i="2"/>
  <c r="AG118" i="6"/>
  <c r="O118" i="6" s="1"/>
  <c r="Z114" i="2"/>
  <c r="AG193" i="6"/>
  <c r="Z189" i="2"/>
  <c r="AG129" i="6"/>
  <c r="O129" i="6" s="1"/>
  <c r="Z125" i="2"/>
  <c r="AG185" i="6"/>
  <c r="O185" i="6" s="1"/>
  <c r="Z181" i="2"/>
  <c r="AG170" i="6"/>
  <c r="Z166" i="2"/>
  <c r="AG109" i="6"/>
  <c r="AQ109" i="6" s="1"/>
  <c r="AU109" i="6" s="1"/>
  <c r="Z105" i="2"/>
  <c r="AG77" i="6"/>
  <c r="AQ77" i="6" s="1"/>
  <c r="AU77" i="6" s="1"/>
  <c r="Z73" i="2"/>
  <c r="AG63" i="6"/>
  <c r="AQ63" i="6" s="1"/>
  <c r="AU63" i="6" s="1"/>
  <c r="Z59" i="2"/>
  <c r="AG55" i="6"/>
  <c r="AQ55" i="6" s="1"/>
  <c r="AU55" i="6" s="1"/>
  <c r="Z51" i="2"/>
  <c r="AG91" i="6"/>
  <c r="AQ91" i="6" s="1"/>
  <c r="AU91" i="6" s="1"/>
  <c r="Z87" i="2"/>
  <c r="AG27" i="6"/>
  <c r="AQ27" i="6" s="1"/>
  <c r="AU27" i="6" s="1"/>
  <c r="Z23" i="2"/>
  <c r="AG88" i="6"/>
  <c r="AQ88" i="6" s="1"/>
  <c r="AU88" i="6" s="1"/>
  <c r="Z84" i="2"/>
  <c r="AG25" i="6"/>
  <c r="AQ25" i="6" s="1"/>
  <c r="AU25" i="6" s="1"/>
  <c r="Z21" i="2"/>
  <c r="AG84" i="6"/>
  <c r="AQ84" i="6" s="1"/>
  <c r="AU84" i="6" s="1"/>
  <c r="Z80" i="2"/>
  <c r="AG58" i="6"/>
  <c r="AQ58" i="6" s="1"/>
  <c r="AU58" i="6" s="1"/>
  <c r="Z54" i="2"/>
  <c r="AG97" i="6"/>
  <c r="AQ97" i="6" s="1"/>
  <c r="AU97" i="6" s="1"/>
  <c r="Z93" i="2"/>
  <c r="AG61" i="6"/>
  <c r="AQ61" i="6" s="1"/>
  <c r="AU61" i="6" s="1"/>
  <c r="Z57" i="2"/>
  <c r="AG31" i="6"/>
  <c r="AQ31" i="6" s="1"/>
  <c r="AU31" i="6" s="1"/>
  <c r="Z27" i="2"/>
  <c r="AG207" i="6"/>
  <c r="AQ207" i="6" s="1"/>
  <c r="AU207" i="6" s="1"/>
  <c r="Z203" i="2"/>
  <c r="AG123" i="6"/>
  <c r="O123" i="6" s="1"/>
  <c r="Z119" i="2"/>
  <c r="AG151" i="6"/>
  <c r="O151" i="6" s="1"/>
  <c r="Z147" i="2"/>
  <c r="AG119" i="6"/>
  <c r="O119" i="6" s="1"/>
  <c r="Z115" i="2"/>
  <c r="AG159" i="6"/>
  <c r="O159" i="6" s="1"/>
  <c r="Z155" i="2"/>
  <c r="AG198" i="6"/>
  <c r="O198" i="6" s="1"/>
  <c r="Z194" i="2"/>
  <c r="AG136" i="6"/>
  <c r="O136" i="6" s="1"/>
  <c r="Z132" i="2"/>
  <c r="AG192" i="6"/>
  <c r="O192" i="6" s="1"/>
  <c r="Z188" i="2"/>
  <c r="AG184" i="6"/>
  <c r="O184" i="6" s="1"/>
  <c r="Z180" i="2"/>
  <c r="AG117" i="6"/>
  <c r="O117" i="6" s="1"/>
  <c r="Z113" i="2"/>
  <c r="AG157" i="6"/>
  <c r="O157" i="6" s="1"/>
  <c r="Z153" i="2"/>
  <c r="AG197" i="6"/>
  <c r="O197" i="6" s="1"/>
  <c r="Z193" i="2"/>
  <c r="AG120" i="6"/>
  <c r="O120" i="6" s="1"/>
  <c r="Z116" i="2"/>
  <c r="AG90" i="6"/>
  <c r="AQ90" i="6" s="1"/>
  <c r="AU90" i="6" s="1"/>
  <c r="Z86" i="2"/>
  <c r="AG22" i="6"/>
  <c r="AQ22" i="6" s="1"/>
  <c r="AU22" i="6" s="1"/>
  <c r="Z18" i="2"/>
  <c r="AG95" i="6"/>
  <c r="AQ95" i="6" s="1"/>
  <c r="AU95" i="6" s="1"/>
  <c r="Z91" i="2"/>
  <c r="AG21" i="6"/>
  <c r="AQ21" i="6" s="1"/>
  <c r="AU21" i="6" s="1"/>
  <c r="Z17" i="2"/>
  <c r="AG103" i="6"/>
  <c r="AQ103" i="6" s="1"/>
  <c r="AU103" i="6" s="1"/>
  <c r="Z99" i="2"/>
  <c r="AG66" i="6"/>
  <c r="AQ66" i="6" s="1"/>
  <c r="AU66" i="6" s="1"/>
  <c r="Z62" i="2"/>
  <c r="AG99" i="6"/>
  <c r="AQ99" i="6" s="1"/>
  <c r="AU99" i="6" s="1"/>
  <c r="Z95" i="2"/>
  <c r="AG98" i="6"/>
  <c r="AQ98" i="6" s="1"/>
  <c r="AU98" i="6" s="1"/>
  <c r="Z94" i="2"/>
  <c r="AG82" i="6"/>
  <c r="AQ82" i="6" s="1"/>
  <c r="AU82" i="6" s="1"/>
  <c r="Z78" i="2"/>
  <c r="AG34" i="6"/>
  <c r="AQ34" i="6" s="1"/>
  <c r="AU34" i="6" s="1"/>
  <c r="Z30" i="2"/>
  <c r="AG107" i="6"/>
  <c r="AQ107" i="6" s="1"/>
  <c r="AU107" i="6" s="1"/>
  <c r="Z103" i="2"/>
  <c r="AG205" i="6"/>
  <c r="AQ205" i="6" s="1"/>
  <c r="AU205" i="6" s="1"/>
  <c r="Z201" i="2"/>
  <c r="AJ12" i="2"/>
  <c r="Z207" i="2"/>
  <c r="AG211" i="6"/>
  <c r="O211" i="6" s="1"/>
  <c r="AI211" i="6" s="1"/>
  <c r="R211" i="6" s="1"/>
  <c r="T211" i="6" s="1"/>
  <c r="U211" i="6" s="1"/>
  <c r="AG203" i="6"/>
  <c r="O203" i="6" s="1"/>
  <c r="Z199" i="2"/>
  <c r="AG132" i="6"/>
  <c r="O132" i="6" s="1"/>
  <c r="Z128" i="2"/>
  <c r="AG164" i="6"/>
  <c r="O164" i="6" s="1"/>
  <c r="Z160" i="2"/>
  <c r="AG168" i="6"/>
  <c r="O168" i="6" s="1"/>
  <c r="Z164" i="2"/>
  <c r="AG179" i="6"/>
  <c r="O179" i="6" s="1"/>
  <c r="Z175" i="2"/>
  <c r="AG145" i="6"/>
  <c r="O145" i="6" s="1"/>
  <c r="Z141" i="2"/>
  <c r="AG176" i="6"/>
  <c r="O176" i="6" s="1"/>
  <c r="Z172" i="2"/>
  <c r="AG177" i="6"/>
  <c r="O177" i="6" s="1"/>
  <c r="Z173" i="2"/>
  <c r="AG153" i="6"/>
  <c r="O153" i="6" s="1"/>
  <c r="Z149" i="2"/>
  <c r="AG121" i="6"/>
  <c r="O121" i="6" s="1"/>
  <c r="Z117" i="2"/>
  <c r="AG200" i="6"/>
  <c r="O200" i="6" s="1"/>
  <c r="Z196" i="2"/>
  <c r="AG199" i="6"/>
  <c r="O199" i="6" s="1"/>
  <c r="Z195" i="2"/>
  <c r="AG92" i="6"/>
  <c r="AQ92" i="6" s="1"/>
  <c r="AU92" i="6" s="1"/>
  <c r="Z88" i="2"/>
  <c r="AG59" i="6"/>
  <c r="AQ59" i="6" s="1"/>
  <c r="AU59" i="6" s="1"/>
  <c r="Z55" i="2"/>
  <c r="AG67" i="6"/>
  <c r="AQ67" i="6" s="1"/>
  <c r="AU67" i="6" s="1"/>
  <c r="Z63" i="2"/>
  <c r="AG68" i="6"/>
  <c r="AQ68" i="6" s="1"/>
  <c r="AU68" i="6" s="1"/>
  <c r="Z64" i="2"/>
  <c r="AG75" i="6"/>
  <c r="AQ75" i="6" s="1"/>
  <c r="AU75" i="6" s="1"/>
  <c r="Z71" i="2"/>
  <c r="AG72" i="6"/>
  <c r="AQ72" i="6" s="1"/>
  <c r="AU72" i="6" s="1"/>
  <c r="Z68" i="2"/>
  <c r="AG17" i="6"/>
  <c r="AQ17" i="6" s="1"/>
  <c r="AU17" i="6" s="1"/>
  <c r="Z13" i="2"/>
  <c r="AG50" i="6"/>
  <c r="AQ50" i="6" s="1"/>
  <c r="AU50" i="6" s="1"/>
  <c r="Z46" i="2"/>
  <c r="AG104" i="6"/>
  <c r="AQ104" i="6" s="1"/>
  <c r="AU104" i="6" s="1"/>
  <c r="Z100" i="2"/>
  <c r="AG76" i="6"/>
  <c r="AQ76" i="6" s="1"/>
  <c r="AU76" i="6" s="1"/>
  <c r="Z72" i="2"/>
  <c r="AG51" i="6"/>
  <c r="AQ51" i="6" s="1"/>
  <c r="AU51" i="6" s="1"/>
  <c r="Z47" i="2"/>
  <c r="AG206" i="6"/>
  <c r="AQ206" i="6" s="1"/>
  <c r="AU206" i="6" s="1"/>
  <c r="Z202" i="2"/>
  <c r="Y13" i="6"/>
  <c r="AK12" i="2"/>
  <c r="AK8" i="2"/>
  <c r="AJ8" i="2"/>
  <c r="D12" i="6" s="1"/>
  <c r="Z151" i="2"/>
  <c r="Z118" i="2"/>
  <c r="Z127" i="2"/>
  <c r="Z129" i="2"/>
  <c r="Z102" i="2"/>
  <c r="Z137" i="2"/>
  <c r="Z171" i="2"/>
  <c r="Z179" i="2"/>
  <c r="AI7" i="8"/>
  <c r="AJ111" i="2"/>
  <c r="D115" i="6" s="1"/>
  <c r="AI112" i="2"/>
  <c r="AJ112" i="2" s="1"/>
  <c r="D116" i="6" s="1"/>
  <c r="AK111" i="2"/>
  <c r="AJ110" i="2"/>
  <c r="D114" i="6" s="1"/>
  <c r="AI108" i="2"/>
  <c r="AJ108" i="2" s="1"/>
  <c r="D112" i="6" s="1"/>
  <c r="AK110" i="2"/>
  <c r="AJ109" i="2"/>
  <c r="D113" i="6" s="1"/>
  <c r="AI106" i="2"/>
  <c r="AK106" i="2" s="1"/>
  <c r="AK107" i="2"/>
  <c r="AJ107" i="2"/>
  <c r="D111" i="6" s="1"/>
  <c r="O29" i="6" l="1"/>
  <c r="AL29" i="6" s="1"/>
  <c r="S29" i="6" s="1"/>
  <c r="O68" i="6"/>
  <c r="AH68" i="6" s="1"/>
  <c r="P68" i="6" s="1"/>
  <c r="D15" i="6"/>
  <c r="D14" i="6"/>
  <c r="D16" i="6"/>
  <c r="O59" i="6"/>
  <c r="AJ59" i="6" s="1"/>
  <c r="Q59" i="6" s="1"/>
  <c r="O20" i="6"/>
  <c r="AH20" i="6" s="1"/>
  <c r="P20" i="6" s="1"/>
  <c r="O39" i="6"/>
  <c r="AH39" i="6" s="1"/>
  <c r="P39" i="6" s="1"/>
  <c r="O46" i="6"/>
  <c r="AI46" i="6" s="1"/>
  <c r="R46" i="6" s="1"/>
  <c r="T46" i="6" s="1"/>
  <c r="U46" i="6" s="1"/>
  <c r="O80" i="6"/>
  <c r="AI80" i="6" s="1"/>
  <c r="R80" i="6" s="1"/>
  <c r="T80" i="6" s="1"/>
  <c r="U80" i="6" s="1"/>
  <c r="O24" i="6"/>
  <c r="AH24" i="6" s="1"/>
  <c r="P24" i="6" s="1"/>
  <c r="O101" i="6"/>
  <c r="AL101" i="6" s="1"/>
  <c r="S101" i="6" s="1"/>
  <c r="O209" i="6"/>
  <c r="AH209" i="6" s="1"/>
  <c r="P209" i="6" s="1"/>
  <c r="O26" i="6"/>
  <c r="AL26" i="6" s="1"/>
  <c r="S26" i="6" s="1"/>
  <c r="O54" i="6"/>
  <c r="AL54" i="6" s="1"/>
  <c r="S54" i="6" s="1"/>
  <c r="O50" i="6"/>
  <c r="AJ50" i="6" s="1"/>
  <c r="Q50" i="6" s="1"/>
  <c r="O79" i="6"/>
  <c r="AL79" i="6" s="1"/>
  <c r="S79" i="6" s="1"/>
  <c r="O38" i="6"/>
  <c r="AL38" i="6" s="1"/>
  <c r="S38" i="6" s="1"/>
  <c r="O70" i="6"/>
  <c r="AL70" i="6" s="1"/>
  <c r="S70" i="6" s="1"/>
  <c r="O210" i="6"/>
  <c r="AL210" i="6" s="1"/>
  <c r="S210" i="6" s="1"/>
  <c r="O35" i="6"/>
  <c r="AH35" i="6" s="1"/>
  <c r="P35" i="6" s="1"/>
  <c r="O64" i="6"/>
  <c r="AL64" i="6" s="1"/>
  <c r="S64" i="6" s="1"/>
  <c r="O81" i="6"/>
  <c r="AL81" i="6" s="1"/>
  <c r="S81" i="6" s="1"/>
  <c r="O41" i="6"/>
  <c r="AH41" i="6" s="1"/>
  <c r="P41" i="6" s="1"/>
  <c r="O73" i="6"/>
  <c r="AL73" i="6" s="1"/>
  <c r="S73" i="6" s="1"/>
  <c r="O65" i="6"/>
  <c r="AI65" i="6" s="1"/>
  <c r="R65" i="6" s="1"/>
  <c r="T65" i="6" s="1"/>
  <c r="U65" i="6" s="1"/>
  <c r="O85" i="6"/>
  <c r="AL85" i="6" s="1"/>
  <c r="S85" i="6" s="1"/>
  <c r="O71" i="6"/>
  <c r="AL71" i="6" s="1"/>
  <c r="S71" i="6" s="1"/>
  <c r="O87" i="6"/>
  <c r="AL87" i="6" s="1"/>
  <c r="S87" i="6" s="1"/>
  <c r="O105" i="6"/>
  <c r="AJ105" i="6" s="1"/>
  <c r="Q105" i="6" s="1"/>
  <c r="O91" i="6"/>
  <c r="AH91" i="6" s="1"/>
  <c r="P91" i="6" s="1"/>
  <c r="O34" i="6"/>
  <c r="AH34" i="6" s="1"/>
  <c r="P34" i="6" s="1"/>
  <c r="O93" i="6"/>
  <c r="AI93" i="6" s="1"/>
  <c r="R93" i="6" s="1"/>
  <c r="T93" i="6" s="1"/>
  <c r="U93" i="6" s="1"/>
  <c r="O45" i="6"/>
  <c r="AJ45" i="6" s="1"/>
  <c r="Q45" i="6" s="1"/>
  <c r="O57" i="6"/>
  <c r="AH57" i="6" s="1"/>
  <c r="P57" i="6" s="1"/>
  <c r="O103" i="6"/>
  <c r="AL103" i="6" s="1"/>
  <c r="S103" i="6" s="1"/>
  <c r="O19" i="6"/>
  <c r="AH19" i="6" s="1"/>
  <c r="P19" i="6" s="1"/>
  <c r="O92" i="6"/>
  <c r="AH92" i="6" s="1"/>
  <c r="P92" i="6" s="1"/>
  <c r="O32" i="6"/>
  <c r="AH32" i="6" s="1"/>
  <c r="P32" i="6" s="1"/>
  <c r="O86" i="6"/>
  <c r="AH86" i="6" s="1"/>
  <c r="P86" i="6" s="1"/>
  <c r="O108" i="6"/>
  <c r="AL108" i="6" s="1"/>
  <c r="S108" i="6" s="1"/>
  <c r="O53" i="6"/>
  <c r="AI53" i="6" s="1"/>
  <c r="R53" i="6" s="1"/>
  <c r="T53" i="6" s="1"/>
  <c r="U53" i="6" s="1"/>
  <c r="O22" i="6"/>
  <c r="AL22" i="6" s="1"/>
  <c r="S22" i="6" s="1"/>
  <c r="O96" i="6"/>
  <c r="AI96" i="6" s="1"/>
  <c r="R96" i="6" s="1"/>
  <c r="T96" i="6" s="1"/>
  <c r="U96" i="6" s="1"/>
  <c r="O52" i="6"/>
  <c r="AI52" i="6" s="1"/>
  <c r="R52" i="6" s="1"/>
  <c r="T52" i="6" s="1"/>
  <c r="U52" i="6" s="1"/>
  <c r="O48" i="6"/>
  <c r="AJ48" i="6" s="1"/>
  <c r="Q48" i="6" s="1"/>
  <c r="O77" i="6"/>
  <c r="AH77" i="6" s="1"/>
  <c r="P77" i="6" s="1"/>
  <c r="O69" i="6"/>
  <c r="AI69" i="6" s="1"/>
  <c r="R69" i="6" s="1"/>
  <c r="T69" i="6" s="1"/>
  <c r="U69" i="6" s="1"/>
  <c r="O43" i="6"/>
  <c r="AI43" i="6" s="1"/>
  <c r="R43" i="6" s="1"/>
  <c r="T43" i="6" s="1"/>
  <c r="U43" i="6" s="1"/>
  <c r="O78" i="6"/>
  <c r="AH78" i="6" s="1"/>
  <c r="P78" i="6" s="1"/>
  <c r="O33" i="6"/>
  <c r="AI33" i="6" s="1"/>
  <c r="R33" i="6" s="1"/>
  <c r="T33" i="6" s="1"/>
  <c r="U33" i="6" s="1"/>
  <c r="O44" i="6"/>
  <c r="AL44" i="6" s="1"/>
  <c r="S44" i="6" s="1"/>
  <c r="O47" i="6"/>
  <c r="AL47" i="6" s="1"/>
  <c r="S47" i="6" s="1"/>
  <c r="O204" i="6"/>
  <c r="AL204" i="6" s="1"/>
  <c r="S204" i="6" s="1"/>
  <c r="O36" i="6"/>
  <c r="AH36" i="6" s="1"/>
  <c r="P36" i="6" s="1"/>
  <c r="O28" i="6"/>
  <c r="AL28" i="6" s="1"/>
  <c r="S28" i="6" s="1"/>
  <c r="O61" i="6"/>
  <c r="AJ61" i="6" s="1"/>
  <c r="Q61" i="6" s="1"/>
  <c r="O205" i="6"/>
  <c r="AH205" i="6" s="1"/>
  <c r="P205" i="6" s="1"/>
  <c r="O62" i="6"/>
  <c r="AI62" i="6" s="1"/>
  <c r="R62" i="6" s="1"/>
  <c r="T62" i="6" s="1"/>
  <c r="U62" i="6" s="1"/>
  <c r="O89" i="6"/>
  <c r="AI89" i="6" s="1"/>
  <c r="R89" i="6" s="1"/>
  <c r="T89" i="6" s="1"/>
  <c r="U89" i="6" s="1"/>
  <c r="O30" i="6"/>
  <c r="AL30" i="6" s="1"/>
  <c r="S30" i="6" s="1"/>
  <c r="O63" i="6"/>
  <c r="AH63" i="6" s="1"/>
  <c r="P63" i="6" s="1"/>
  <c r="O102" i="6"/>
  <c r="AL102" i="6" s="1"/>
  <c r="S102" i="6" s="1"/>
  <c r="O90" i="6"/>
  <c r="AH90" i="6" s="1"/>
  <c r="P90" i="6" s="1"/>
  <c r="O60" i="6"/>
  <c r="AL60" i="6" s="1"/>
  <c r="S60" i="6" s="1"/>
  <c r="O82" i="6"/>
  <c r="AJ82" i="6" s="1"/>
  <c r="Q82" i="6" s="1"/>
  <c r="O76" i="6"/>
  <c r="AI76" i="6" s="1"/>
  <c r="R76" i="6" s="1"/>
  <c r="T76" i="6" s="1"/>
  <c r="U76" i="6" s="1"/>
  <c r="O49" i="6"/>
  <c r="AL49" i="6" s="1"/>
  <c r="S49" i="6" s="1"/>
  <c r="O74" i="6"/>
  <c r="AL74" i="6" s="1"/>
  <c r="S74" i="6" s="1"/>
  <c r="O84" i="6"/>
  <c r="AJ84" i="6" s="1"/>
  <c r="Q84" i="6" s="1"/>
  <c r="O97" i="6"/>
  <c r="AL97" i="6" s="1"/>
  <c r="S97" i="6" s="1"/>
  <c r="O208" i="6"/>
  <c r="AL208" i="6" s="1"/>
  <c r="S208" i="6" s="1"/>
  <c r="O72" i="6"/>
  <c r="AI72" i="6" s="1"/>
  <c r="R72" i="6" s="1"/>
  <c r="T72" i="6" s="1"/>
  <c r="U72" i="6" s="1"/>
  <c r="AG114" i="6"/>
  <c r="O114" i="6" s="1"/>
  <c r="Z110" i="2"/>
  <c r="AH211" i="6"/>
  <c r="P211" i="6" s="1"/>
  <c r="AL211" i="6"/>
  <c r="S211" i="6" s="1"/>
  <c r="AJ211" i="6"/>
  <c r="Q211" i="6" s="1"/>
  <c r="O25" i="6"/>
  <c r="AL25" i="6" s="1"/>
  <c r="S25" i="6" s="1"/>
  <c r="O83" i="6"/>
  <c r="AL83" i="6" s="1"/>
  <c r="S83" i="6" s="1"/>
  <c r="O40" i="6"/>
  <c r="AL40" i="6" s="1"/>
  <c r="S40" i="6" s="1"/>
  <c r="O88" i="6"/>
  <c r="AL88" i="6" s="1"/>
  <c r="S88" i="6" s="1"/>
  <c r="O23" i="6"/>
  <c r="AL23" i="6" s="1"/>
  <c r="S23" i="6" s="1"/>
  <c r="O66" i="6"/>
  <c r="AL66" i="6" s="1"/>
  <c r="S66" i="6" s="1"/>
  <c r="O94" i="6"/>
  <c r="AJ94" i="6" s="1"/>
  <c r="Q94" i="6" s="1"/>
  <c r="O58" i="6"/>
  <c r="AI58" i="6" s="1"/>
  <c r="R58" i="6" s="1"/>
  <c r="T58" i="6" s="1"/>
  <c r="U58" i="6" s="1"/>
  <c r="O75" i="6"/>
  <c r="AI75" i="6" s="1"/>
  <c r="R75" i="6" s="1"/>
  <c r="T75" i="6" s="1"/>
  <c r="U75" i="6" s="1"/>
  <c r="O95" i="6"/>
  <c r="AI95" i="6" s="1"/>
  <c r="R95" i="6" s="1"/>
  <c r="T95" i="6" s="1"/>
  <c r="U95" i="6" s="1"/>
  <c r="AG116" i="6"/>
  <c r="O116" i="6" s="1"/>
  <c r="Z112" i="2"/>
  <c r="AG115" i="6"/>
  <c r="Z111" i="2"/>
  <c r="O56" i="6"/>
  <c r="AI56" i="6" s="1"/>
  <c r="R56" i="6" s="1"/>
  <c r="T56" i="6" s="1"/>
  <c r="U56" i="6" s="1"/>
  <c r="O51" i="6"/>
  <c r="AH51" i="6" s="1"/>
  <c r="P51" i="6" s="1"/>
  <c r="O37" i="6"/>
  <c r="AI37" i="6" s="1"/>
  <c r="R37" i="6" s="1"/>
  <c r="T37" i="6" s="1"/>
  <c r="U37" i="6" s="1"/>
  <c r="O67" i="6"/>
  <c r="AL67" i="6" s="1"/>
  <c r="S67" i="6" s="1"/>
  <c r="O55" i="6"/>
  <c r="AI55" i="6" s="1"/>
  <c r="R55" i="6" s="1"/>
  <c r="T55" i="6" s="1"/>
  <c r="U55" i="6" s="1"/>
  <c r="O98" i="6"/>
  <c r="AI98" i="6" s="1"/>
  <c r="R98" i="6" s="1"/>
  <c r="T98" i="6" s="1"/>
  <c r="U98" i="6" s="1"/>
  <c r="O100" i="6"/>
  <c r="AJ100" i="6" s="1"/>
  <c r="Q100" i="6" s="1"/>
  <c r="O31" i="6"/>
  <c r="AH31" i="6" s="1"/>
  <c r="P31" i="6" s="1"/>
  <c r="O207" i="6"/>
  <c r="AI207" i="6" s="1"/>
  <c r="R207" i="6" s="1"/>
  <c r="T207" i="6" s="1"/>
  <c r="U207" i="6" s="1"/>
  <c r="O206" i="6"/>
  <c r="AI206" i="6" s="1"/>
  <c r="R206" i="6" s="1"/>
  <c r="T206" i="6" s="1"/>
  <c r="U206" i="6" s="1"/>
  <c r="O104" i="6"/>
  <c r="AL104" i="6" s="1"/>
  <c r="S104" i="6" s="1"/>
  <c r="AG113" i="6"/>
  <c r="O113" i="6" s="1"/>
  <c r="Z109" i="2"/>
  <c r="O107" i="6"/>
  <c r="AL107" i="6" s="1"/>
  <c r="S107" i="6" s="1"/>
  <c r="O42" i="6"/>
  <c r="AL42" i="6" s="1"/>
  <c r="S42" i="6" s="1"/>
  <c r="O109" i="6"/>
  <c r="AL109" i="6" s="1"/>
  <c r="S109" i="6" s="1"/>
  <c r="O27" i="6"/>
  <c r="AJ27" i="6" s="1"/>
  <c r="Q27" i="6" s="1"/>
  <c r="O99" i="6"/>
  <c r="AH99" i="6" s="1"/>
  <c r="P99" i="6" s="1"/>
  <c r="O21" i="6"/>
  <c r="AJ21" i="6" s="1"/>
  <c r="Q21" i="6" s="1"/>
  <c r="AG139" i="6"/>
  <c r="O139" i="6" s="1"/>
  <c r="Z135" i="2"/>
  <c r="Y12" i="6"/>
  <c r="Z8" i="2"/>
  <c r="AG131" i="6"/>
  <c r="O131" i="6" s="1"/>
  <c r="AG122" i="6"/>
  <c r="O122" i="6" s="1"/>
  <c r="AG183" i="6"/>
  <c r="O183" i="6" s="1"/>
  <c r="AG155" i="6"/>
  <c r="O155" i="6" s="1"/>
  <c r="AG175" i="6"/>
  <c r="O175" i="6" s="1"/>
  <c r="AG141" i="6"/>
  <c r="O141" i="6" s="1"/>
  <c r="AG106" i="6"/>
  <c r="AG133" i="6"/>
  <c r="O133" i="6" s="1"/>
  <c r="AL174" i="6"/>
  <c r="S174" i="6" s="1"/>
  <c r="AI174" i="6"/>
  <c r="R174" i="6" s="1"/>
  <c r="T174" i="6" s="1"/>
  <c r="U174" i="6" s="1"/>
  <c r="AH174" i="6"/>
  <c r="P174" i="6" s="1"/>
  <c r="AJ174" i="6"/>
  <c r="Q174" i="6" s="1"/>
  <c r="AL147" i="6"/>
  <c r="S147" i="6" s="1"/>
  <c r="AH147" i="6"/>
  <c r="P147" i="6" s="1"/>
  <c r="AI147" i="6"/>
  <c r="R147" i="6" s="1"/>
  <c r="T147" i="6" s="1"/>
  <c r="U147" i="6" s="1"/>
  <c r="AJ147" i="6"/>
  <c r="Q147" i="6" s="1"/>
  <c r="AH153" i="6"/>
  <c r="P153" i="6" s="1"/>
  <c r="AI153" i="6"/>
  <c r="R153" i="6" s="1"/>
  <c r="T153" i="6" s="1"/>
  <c r="U153" i="6" s="1"/>
  <c r="AL153" i="6"/>
  <c r="S153" i="6" s="1"/>
  <c r="AJ153" i="6"/>
  <c r="Q153" i="6" s="1"/>
  <c r="AL202" i="6"/>
  <c r="S202" i="6" s="1"/>
  <c r="AH202" i="6"/>
  <c r="P202" i="6" s="1"/>
  <c r="AI202" i="6"/>
  <c r="R202" i="6" s="1"/>
  <c r="T202" i="6" s="1"/>
  <c r="U202" i="6" s="1"/>
  <c r="AJ202" i="6"/>
  <c r="Q202" i="6" s="1"/>
  <c r="AH163" i="6"/>
  <c r="P163" i="6" s="1"/>
  <c r="AI163" i="6"/>
  <c r="R163" i="6" s="1"/>
  <c r="T163" i="6" s="1"/>
  <c r="U163" i="6" s="1"/>
  <c r="AL163" i="6"/>
  <c r="S163" i="6" s="1"/>
  <c r="AJ163" i="6"/>
  <c r="Q163" i="6" s="1"/>
  <c r="AL199" i="6"/>
  <c r="S199" i="6" s="1"/>
  <c r="AH199" i="6"/>
  <c r="P199" i="6" s="1"/>
  <c r="AI199" i="6"/>
  <c r="R199" i="6" s="1"/>
  <c r="T199" i="6" s="1"/>
  <c r="U199" i="6" s="1"/>
  <c r="AJ199" i="6"/>
  <c r="Q199" i="6" s="1"/>
  <c r="AL125" i="6"/>
  <c r="S125" i="6" s="1"/>
  <c r="AH125" i="6"/>
  <c r="P125" i="6" s="1"/>
  <c r="AI125" i="6"/>
  <c r="R125" i="6" s="1"/>
  <c r="T125" i="6" s="1"/>
  <c r="U125" i="6" s="1"/>
  <c r="AJ125" i="6"/>
  <c r="Q125" i="6" s="1"/>
  <c r="AH169" i="6"/>
  <c r="P169" i="6" s="1"/>
  <c r="AI169" i="6"/>
  <c r="R169" i="6" s="1"/>
  <c r="T169" i="6" s="1"/>
  <c r="U169" i="6" s="1"/>
  <c r="AL169" i="6"/>
  <c r="S169" i="6" s="1"/>
  <c r="AJ169" i="6"/>
  <c r="Q169" i="6" s="1"/>
  <c r="AH192" i="6"/>
  <c r="P192" i="6" s="1"/>
  <c r="AI192" i="6"/>
  <c r="R192" i="6" s="1"/>
  <c r="T192" i="6" s="1"/>
  <c r="U192" i="6" s="1"/>
  <c r="AL192" i="6"/>
  <c r="S192" i="6" s="1"/>
  <c r="AJ192" i="6"/>
  <c r="Q192" i="6" s="1"/>
  <c r="AH167" i="6"/>
  <c r="P167" i="6" s="1"/>
  <c r="AI167" i="6"/>
  <c r="R167" i="6" s="1"/>
  <c r="T167" i="6" s="1"/>
  <c r="U167" i="6" s="1"/>
  <c r="AL167" i="6"/>
  <c r="S167" i="6" s="1"/>
  <c r="AJ167" i="6"/>
  <c r="Q167" i="6" s="1"/>
  <c r="AH191" i="6"/>
  <c r="P191" i="6" s="1"/>
  <c r="AI191" i="6"/>
  <c r="R191" i="6" s="1"/>
  <c r="T191" i="6" s="1"/>
  <c r="U191" i="6" s="1"/>
  <c r="AL191" i="6"/>
  <c r="S191" i="6" s="1"/>
  <c r="AJ191" i="6"/>
  <c r="Q191" i="6" s="1"/>
  <c r="AH203" i="6"/>
  <c r="P203" i="6" s="1"/>
  <c r="AI203" i="6"/>
  <c r="R203" i="6" s="1"/>
  <c r="T203" i="6" s="1"/>
  <c r="U203" i="6" s="1"/>
  <c r="AL203" i="6"/>
  <c r="S203" i="6" s="1"/>
  <c r="AJ203" i="6"/>
  <c r="Q203" i="6" s="1"/>
  <c r="AI171" i="6"/>
  <c r="R171" i="6" s="1"/>
  <c r="T171" i="6" s="1"/>
  <c r="U171" i="6" s="1"/>
  <c r="AL171" i="6"/>
  <c r="S171" i="6" s="1"/>
  <c r="AH171" i="6"/>
  <c r="P171" i="6" s="1"/>
  <c r="AJ171" i="6"/>
  <c r="Q171" i="6" s="1"/>
  <c r="AL177" i="6"/>
  <c r="S177" i="6" s="1"/>
  <c r="AH177" i="6"/>
  <c r="P177" i="6" s="1"/>
  <c r="AI177" i="6"/>
  <c r="R177" i="6" s="1"/>
  <c r="T177" i="6" s="1"/>
  <c r="U177" i="6" s="1"/>
  <c r="AJ177" i="6"/>
  <c r="Q177" i="6" s="1"/>
  <c r="AL172" i="6"/>
  <c r="S172" i="6" s="1"/>
  <c r="AH172" i="6"/>
  <c r="P172" i="6" s="1"/>
  <c r="AI172" i="6"/>
  <c r="R172" i="6" s="1"/>
  <c r="T172" i="6" s="1"/>
  <c r="U172" i="6" s="1"/>
  <c r="AJ172" i="6"/>
  <c r="Q172" i="6" s="1"/>
  <c r="AL142" i="6"/>
  <c r="S142" i="6" s="1"/>
  <c r="AH142" i="6"/>
  <c r="P142" i="6" s="1"/>
  <c r="AI142" i="6"/>
  <c r="R142" i="6" s="1"/>
  <c r="T142" i="6" s="1"/>
  <c r="U142" i="6" s="1"/>
  <c r="AJ142" i="6"/>
  <c r="Q142" i="6" s="1"/>
  <c r="AL200" i="6"/>
  <c r="S200" i="6" s="1"/>
  <c r="AH200" i="6"/>
  <c r="P200" i="6" s="1"/>
  <c r="AI200" i="6"/>
  <c r="R200" i="6" s="1"/>
  <c r="T200" i="6" s="1"/>
  <c r="U200" i="6" s="1"/>
  <c r="AJ200" i="6"/>
  <c r="Q200" i="6" s="1"/>
  <c r="AL126" i="6"/>
  <c r="S126" i="6" s="1"/>
  <c r="AH126" i="6"/>
  <c r="P126" i="6" s="1"/>
  <c r="AI126" i="6"/>
  <c r="R126" i="6" s="1"/>
  <c r="T126" i="6" s="1"/>
  <c r="U126" i="6" s="1"/>
  <c r="AJ126" i="6"/>
  <c r="Q126" i="6" s="1"/>
  <c r="AL136" i="6"/>
  <c r="S136" i="6" s="1"/>
  <c r="AH136" i="6"/>
  <c r="P136" i="6" s="1"/>
  <c r="AI136" i="6"/>
  <c r="R136" i="6" s="1"/>
  <c r="T136" i="6" s="1"/>
  <c r="U136" i="6" s="1"/>
  <c r="AJ136" i="6"/>
  <c r="Q136" i="6" s="1"/>
  <c r="AH196" i="6"/>
  <c r="P196" i="6" s="1"/>
  <c r="AI196" i="6"/>
  <c r="R196" i="6" s="1"/>
  <c r="T196" i="6" s="1"/>
  <c r="U196" i="6" s="1"/>
  <c r="AL196" i="6"/>
  <c r="S196" i="6" s="1"/>
  <c r="AJ196" i="6"/>
  <c r="Q196" i="6" s="1"/>
  <c r="AL143" i="6"/>
  <c r="S143" i="6" s="1"/>
  <c r="AI143" i="6"/>
  <c r="R143" i="6" s="1"/>
  <c r="T143" i="6" s="1"/>
  <c r="U143" i="6" s="1"/>
  <c r="AH143" i="6"/>
  <c r="P143" i="6" s="1"/>
  <c r="AJ143" i="6"/>
  <c r="Q143" i="6" s="1"/>
  <c r="AL123" i="6"/>
  <c r="S123" i="6" s="1"/>
  <c r="AH123" i="6"/>
  <c r="P123" i="6" s="1"/>
  <c r="AI123" i="6"/>
  <c r="R123" i="6" s="1"/>
  <c r="T123" i="6" s="1"/>
  <c r="U123" i="6" s="1"/>
  <c r="AJ123" i="6"/>
  <c r="Q123" i="6" s="1"/>
  <c r="AL149" i="6"/>
  <c r="S149" i="6" s="1"/>
  <c r="AI149" i="6"/>
  <c r="R149" i="6" s="1"/>
  <c r="T149" i="6" s="1"/>
  <c r="U149" i="6" s="1"/>
  <c r="AH149" i="6"/>
  <c r="P149" i="6" s="1"/>
  <c r="AJ149" i="6"/>
  <c r="Q149" i="6" s="1"/>
  <c r="AL179" i="6"/>
  <c r="S179" i="6" s="1"/>
  <c r="AH179" i="6"/>
  <c r="P179" i="6" s="1"/>
  <c r="AI179" i="6"/>
  <c r="R179" i="6" s="1"/>
  <c r="T179" i="6" s="1"/>
  <c r="U179" i="6" s="1"/>
  <c r="AJ179" i="6"/>
  <c r="Q179" i="6" s="1"/>
  <c r="AH160" i="6"/>
  <c r="P160" i="6" s="1"/>
  <c r="AI160" i="6"/>
  <c r="R160" i="6" s="1"/>
  <c r="T160" i="6" s="1"/>
  <c r="U160" i="6" s="1"/>
  <c r="AL160" i="6"/>
  <c r="S160" i="6" s="1"/>
  <c r="AJ160" i="6"/>
  <c r="Q160" i="6" s="1"/>
  <c r="AH180" i="6"/>
  <c r="P180" i="6" s="1"/>
  <c r="AI180" i="6"/>
  <c r="R180" i="6" s="1"/>
  <c r="T180" i="6" s="1"/>
  <c r="U180" i="6" s="1"/>
  <c r="AL180" i="6"/>
  <c r="S180" i="6" s="1"/>
  <c r="AJ180" i="6"/>
  <c r="Q180" i="6" s="1"/>
  <c r="AL138" i="6"/>
  <c r="S138" i="6" s="1"/>
  <c r="AI138" i="6"/>
  <c r="R138" i="6" s="1"/>
  <c r="T138" i="6" s="1"/>
  <c r="U138" i="6" s="1"/>
  <c r="AH138" i="6"/>
  <c r="P138" i="6" s="1"/>
  <c r="AJ138" i="6"/>
  <c r="Q138" i="6" s="1"/>
  <c r="AH198" i="6"/>
  <c r="P198" i="6" s="1"/>
  <c r="AL198" i="6"/>
  <c r="S198" i="6" s="1"/>
  <c r="AI198" i="6"/>
  <c r="R198" i="6" s="1"/>
  <c r="T198" i="6" s="1"/>
  <c r="U198" i="6" s="1"/>
  <c r="AJ198" i="6"/>
  <c r="Q198" i="6" s="1"/>
  <c r="AL146" i="6"/>
  <c r="S146" i="6" s="1"/>
  <c r="AI146" i="6"/>
  <c r="R146" i="6" s="1"/>
  <c r="T146" i="6" s="1"/>
  <c r="U146" i="6" s="1"/>
  <c r="AH146" i="6"/>
  <c r="P146" i="6" s="1"/>
  <c r="AJ146" i="6"/>
  <c r="Q146" i="6" s="1"/>
  <c r="AH194" i="6"/>
  <c r="P194" i="6" s="1"/>
  <c r="AI194" i="6"/>
  <c r="R194" i="6" s="1"/>
  <c r="T194" i="6" s="1"/>
  <c r="U194" i="6" s="1"/>
  <c r="AL194" i="6"/>
  <c r="S194" i="6" s="1"/>
  <c r="AJ194" i="6"/>
  <c r="Q194" i="6" s="1"/>
  <c r="AH161" i="6"/>
  <c r="P161" i="6" s="1"/>
  <c r="AI161" i="6"/>
  <c r="R161" i="6" s="1"/>
  <c r="T161" i="6" s="1"/>
  <c r="U161" i="6" s="1"/>
  <c r="AL161" i="6"/>
  <c r="S161" i="6" s="1"/>
  <c r="AJ161" i="6"/>
  <c r="Q161" i="6" s="1"/>
  <c r="AL150" i="6"/>
  <c r="S150" i="6" s="1"/>
  <c r="AI150" i="6"/>
  <c r="R150" i="6" s="1"/>
  <c r="T150" i="6" s="1"/>
  <c r="U150" i="6" s="1"/>
  <c r="AH150" i="6"/>
  <c r="P150" i="6" s="1"/>
  <c r="AJ150" i="6"/>
  <c r="Q150" i="6" s="1"/>
  <c r="AH168" i="6"/>
  <c r="P168" i="6" s="1"/>
  <c r="AI168" i="6"/>
  <c r="R168" i="6" s="1"/>
  <c r="T168" i="6" s="1"/>
  <c r="U168" i="6" s="1"/>
  <c r="AL168" i="6"/>
  <c r="S168" i="6" s="1"/>
  <c r="AJ168" i="6"/>
  <c r="Q168" i="6" s="1"/>
  <c r="AL120" i="6"/>
  <c r="S120" i="6" s="1"/>
  <c r="AI120" i="6"/>
  <c r="R120" i="6" s="1"/>
  <c r="T120" i="6" s="1"/>
  <c r="U120" i="6" s="1"/>
  <c r="AH120" i="6"/>
  <c r="P120" i="6" s="1"/>
  <c r="AJ120" i="6"/>
  <c r="Q120" i="6" s="1"/>
  <c r="AL124" i="6"/>
  <c r="S124" i="6" s="1"/>
  <c r="AI124" i="6"/>
  <c r="R124" i="6" s="1"/>
  <c r="T124" i="6" s="1"/>
  <c r="U124" i="6" s="1"/>
  <c r="AH124" i="6"/>
  <c r="P124" i="6" s="1"/>
  <c r="AJ124" i="6"/>
  <c r="Q124" i="6" s="1"/>
  <c r="AL145" i="6"/>
  <c r="S145" i="6" s="1"/>
  <c r="AH145" i="6"/>
  <c r="P145" i="6" s="1"/>
  <c r="AI145" i="6"/>
  <c r="R145" i="6" s="1"/>
  <c r="T145" i="6" s="1"/>
  <c r="U145" i="6" s="1"/>
  <c r="AJ145" i="6"/>
  <c r="Q145" i="6" s="1"/>
  <c r="AH159" i="6"/>
  <c r="P159" i="6" s="1"/>
  <c r="AI159" i="6"/>
  <c r="R159" i="6" s="1"/>
  <c r="T159" i="6" s="1"/>
  <c r="U159" i="6" s="1"/>
  <c r="AL159" i="6"/>
  <c r="S159" i="6" s="1"/>
  <c r="AJ159" i="6"/>
  <c r="Q159" i="6" s="1"/>
  <c r="AH165" i="6"/>
  <c r="P165" i="6" s="1"/>
  <c r="AI165" i="6"/>
  <c r="R165" i="6" s="1"/>
  <c r="T165" i="6" s="1"/>
  <c r="U165" i="6" s="1"/>
  <c r="AL165" i="6"/>
  <c r="S165" i="6" s="1"/>
  <c r="AJ165" i="6"/>
  <c r="Q165" i="6" s="1"/>
  <c r="AH158" i="6"/>
  <c r="P158" i="6" s="1"/>
  <c r="AI158" i="6"/>
  <c r="R158" i="6" s="1"/>
  <c r="T158" i="6" s="1"/>
  <c r="U158" i="6" s="1"/>
  <c r="AL158" i="6"/>
  <c r="S158" i="6" s="1"/>
  <c r="AJ158" i="6"/>
  <c r="Q158" i="6" s="1"/>
  <c r="AL130" i="6"/>
  <c r="S130" i="6" s="1"/>
  <c r="AH130" i="6"/>
  <c r="P130" i="6" s="1"/>
  <c r="AI130" i="6"/>
  <c r="R130" i="6" s="1"/>
  <c r="T130" i="6" s="1"/>
  <c r="U130" i="6" s="1"/>
  <c r="AJ130" i="6"/>
  <c r="Q130" i="6" s="1"/>
  <c r="AH166" i="6"/>
  <c r="P166" i="6" s="1"/>
  <c r="AI166" i="6"/>
  <c r="R166" i="6" s="1"/>
  <c r="T166" i="6" s="1"/>
  <c r="U166" i="6" s="1"/>
  <c r="AL166" i="6"/>
  <c r="S166" i="6" s="1"/>
  <c r="AJ166" i="6"/>
  <c r="Q166" i="6" s="1"/>
  <c r="AH162" i="6"/>
  <c r="P162" i="6" s="1"/>
  <c r="AI162" i="6"/>
  <c r="R162" i="6" s="1"/>
  <c r="T162" i="6" s="1"/>
  <c r="U162" i="6" s="1"/>
  <c r="AL162" i="6"/>
  <c r="S162" i="6" s="1"/>
  <c r="AJ162" i="6"/>
  <c r="Q162" i="6" s="1"/>
  <c r="AL176" i="6"/>
  <c r="S176" i="6" s="1"/>
  <c r="AH176" i="6"/>
  <c r="P176" i="6" s="1"/>
  <c r="AI176" i="6"/>
  <c r="R176" i="6" s="1"/>
  <c r="T176" i="6" s="1"/>
  <c r="U176" i="6" s="1"/>
  <c r="AJ176" i="6"/>
  <c r="Q176" i="6" s="1"/>
  <c r="AL148" i="6"/>
  <c r="S148" i="6" s="1"/>
  <c r="AH148" i="6"/>
  <c r="P148" i="6" s="1"/>
  <c r="AI148" i="6"/>
  <c r="R148" i="6" s="1"/>
  <c r="T148" i="6" s="1"/>
  <c r="U148" i="6" s="1"/>
  <c r="AJ148" i="6"/>
  <c r="Q148" i="6" s="1"/>
  <c r="AH164" i="6"/>
  <c r="P164" i="6" s="1"/>
  <c r="AI164" i="6"/>
  <c r="R164" i="6" s="1"/>
  <c r="T164" i="6" s="1"/>
  <c r="U164" i="6" s="1"/>
  <c r="AL164" i="6"/>
  <c r="S164" i="6" s="1"/>
  <c r="AJ164" i="6"/>
  <c r="Q164" i="6" s="1"/>
  <c r="AL197" i="6"/>
  <c r="S197" i="6" s="1"/>
  <c r="AH197" i="6"/>
  <c r="P197" i="6" s="1"/>
  <c r="AI197" i="6"/>
  <c r="R197" i="6" s="1"/>
  <c r="T197" i="6" s="1"/>
  <c r="U197" i="6" s="1"/>
  <c r="AJ197" i="6"/>
  <c r="Q197" i="6" s="1"/>
  <c r="AL119" i="6"/>
  <c r="S119" i="6" s="1"/>
  <c r="AH119" i="6"/>
  <c r="P119" i="6" s="1"/>
  <c r="AI119" i="6"/>
  <c r="R119" i="6" s="1"/>
  <c r="T119" i="6" s="1"/>
  <c r="U119" i="6" s="1"/>
  <c r="AJ119" i="6"/>
  <c r="Q119" i="6" s="1"/>
  <c r="AH154" i="6"/>
  <c r="P154" i="6" s="1"/>
  <c r="AI154" i="6"/>
  <c r="R154" i="6" s="1"/>
  <c r="T154" i="6" s="1"/>
  <c r="U154" i="6" s="1"/>
  <c r="AL154" i="6"/>
  <c r="S154" i="6" s="1"/>
  <c r="AJ154" i="6"/>
  <c r="Q154" i="6" s="1"/>
  <c r="AH181" i="6"/>
  <c r="P181" i="6" s="1"/>
  <c r="AL181" i="6"/>
  <c r="S181" i="6" s="1"/>
  <c r="AI181" i="6"/>
  <c r="R181" i="6" s="1"/>
  <c r="T181" i="6" s="1"/>
  <c r="U181" i="6" s="1"/>
  <c r="AJ181" i="6"/>
  <c r="Q181" i="6" s="1"/>
  <c r="AL127" i="6"/>
  <c r="S127" i="6" s="1"/>
  <c r="AH127" i="6"/>
  <c r="P127" i="6" s="1"/>
  <c r="AI127" i="6"/>
  <c r="R127" i="6" s="1"/>
  <c r="T127" i="6" s="1"/>
  <c r="U127" i="6" s="1"/>
  <c r="AJ127" i="6"/>
  <c r="Q127" i="6" s="1"/>
  <c r="AL135" i="6"/>
  <c r="S135" i="6" s="1"/>
  <c r="AH135" i="6"/>
  <c r="P135" i="6" s="1"/>
  <c r="AI135" i="6"/>
  <c r="R135" i="6" s="1"/>
  <c r="T135" i="6" s="1"/>
  <c r="U135" i="6" s="1"/>
  <c r="AJ135" i="6"/>
  <c r="Q135" i="6" s="1"/>
  <c r="AH156" i="6"/>
  <c r="P156" i="6" s="1"/>
  <c r="AI156" i="6"/>
  <c r="R156" i="6" s="1"/>
  <c r="T156" i="6" s="1"/>
  <c r="U156" i="6" s="1"/>
  <c r="AL156" i="6"/>
  <c r="S156" i="6" s="1"/>
  <c r="AJ156" i="6"/>
  <c r="Q156" i="6" s="1"/>
  <c r="AH186" i="6"/>
  <c r="P186" i="6" s="1"/>
  <c r="AL186" i="6"/>
  <c r="S186" i="6" s="1"/>
  <c r="AI186" i="6"/>
  <c r="R186" i="6" s="1"/>
  <c r="T186" i="6" s="1"/>
  <c r="U186" i="6" s="1"/>
  <c r="AJ186" i="6"/>
  <c r="Q186" i="6" s="1"/>
  <c r="AL129" i="6"/>
  <c r="S129" i="6" s="1"/>
  <c r="AH129" i="6"/>
  <c r="P129" i="6" s="1"/>
  <c r="AI129" i="6"/>
  <c r="R129" i="6" s="1"/>
  <c r="T129" i="6" s="1"/>
  <c r="U129" i="6" s="1"/>
  <c r="AJ129" i="6"/>
  <c r="Q129" i="6" s="1"/>
  <c r="AH157" i="6"/>
  <c r="P157" i="6" s="1"/>
  <c r="AI157" i="6"/>
  <c r="R157" i="6" s="1"/>
  <c r="T157" i="6" s="1"/>
  <c r="U157" i="6" s="1"/>
  <c r="AL157" i="6"/>
  <c r="S157" i="6" s="1"/>
  <c r="AJ157" i="6"/>
  <c r="Q157" i="6" s="1"/>
  <c r="AL151" i="6"/>
  <c r="S151" i="6" s="1"/>
  <c r="AH151" i="6"/>
  <c r="P151" i="6" s="1"/>
  <c r="AI151" i="6"/>
  <c r="R151" i="6" s="1"/>
  <c r="T151" i="6" s="1"/>
  <c r="U151" i="6" s="1"/>
  <c r="AJ151" i="6"/>
  <c r="Q151" i="6" s="1"/>
  <c r="AH190" i="6"/>
  <c r="P190" i="6" s="1"/>
  <c r="AI190" i="6"/>
  <c r="R190" i="6" s="1"/>
  <c r="T190" i="6" s="1"/>
  <c r="U190" i="6" s="1"/>
  <c r="AL190" i="6"/>
  <c r="S190" i="6" s="1"/>
  <c r="AJ190" i="6"/>
  <c r="Q190" i="6" s="1"/>
  <c r="AH182" i="6"/>
  <c r="P182" i="6" s="1"/>
  <c r="AI182" i="6"/>
  <c r="R182" i="6" s="1"/>
  <c r="T182" i="6" s="1"/>
  <c r="U182" i="6" s="1"/>
  <c r="AL182" i="6"/>
  <c r="S182" i="6" s="1"/>
  <c r="AJ182" i="6"/>
  <c r="Q182" i="6" s="1"/>
  <c r="AL137" i="6"/>
  <c r="S137" i="6" s="1"/>
  <c r="AH137" i="6"/>
  <c r="P137" i="6" s="1"/>
  <c r="AI137" i="6"/>
  <c r="R137" i="6" s="1"/>
  <c r="T137" i="6" s="1"/>
  <c r="U137" i="6" s="1"/>
  <c r="AJ137" i="6"/>
  <c r="Q137" i="6" s="1"/>
  <c r="AH195" i="6"/>
  <c r="P195" i="6" s="1"/>
  <c r="AI195" i="6"/>
  <c r="R195" i="6" s="1"/>
  <c r="T195" i="6" s="1"/>
  <c r="U195" i="6" s="1"/>
  <c r="AL195" i="6"/>
  <c r="S195" i="6" s="1"/>
  <c r="AJ195" i="6"/>
  <c r="Q195" i="6" s="1"/>
  <c r="AL118" i="6"/>
  <c r="S118" i="6" s="1"/>
  <c r="AH118" i="6"/>
  <c r="P118" i="6" s="1"/>
  <c r="AI118" i="6"/>
  <c r="R118" i="6" s="1"/>
  <c r="T118" i="6" s="1"/>
  <c r="U118" i="6" s="1"/>
  <c r="AJ118" i="6"/>
  <c r="Q118" i="6" s="1"/>
  <c r="AH189" i="6"/>
  <c r="P189" i="6" s="1"/>
  <c r="AI189" i="6"/>
  <c r="R189" i="6" s="1"/>
  <c r="T189" i="6" s="1"/>
  <c r="U189" i="6" s="1"/>
  <c r="AL189" i="6"/>
  <c r="S189" i="6" s="1"/>
  <c r="AJ189" i="6"/>
  <c r="Q189" i="6" s="1"/>
  <c r="AL144" i="6"/>
  <c r="S144" i="6" s="1"/>
  <c r="AH144" i="6"/>
  <c r="P144" i="6" s="1"/>
  <c r="AI144" i="6"/>
  <c r="R144" i="6" s="1"/>
  <c r="T144" i="6" s="1"/>
  <c r="U144" i="6" s="1"/>
  <c r="AJ144" i="6"/>
  <c r="Q144" i="6" s="1"/>
  <c r="AL117" i="6"/>
  <c r="S117" i="6" s="1"/>
  <c r="AH117" i="6"/>
  <c r="P117" i="6" s="1"/>
  <c r="AI117" i="6"/>
  <c r="R117" i="6" s="1"/>
  <c r="T117" i="6" s="1"/>
  <c r="U117" i="6" s="1"/>
  <c r="AJ117" i="6"/>
  <c r="Q117" i="6" s="1"/>
  <c r="AL132" i="6"/>
  <c r="S132" i="6" s="1"/>
  <c r="AI132" i="6"/>
  <c r="R132" i="6" s="1"/>
  <c r="T132" i="6" s="1"/>
  <c r="U132" i="6" s="1"/>
  <c r="AH132" i="6"/>
  <c r="P132" i="6" s="1"/>
  <c r="AJ132" i="6"/>
  <c r="Q132" i="6" s="1"/>
  <c r="AL134" i="6"/>
  <c r="S134" i="6" s="1"/>
  <c r="AH134" i="6"/>
  <c r="P134" i="6" s="1"/>
  <c r="AI134" i="6"/>
  <c r="R134" i="6" s="1"/>
  <c r="T134" i="6" s="1"/>
  <c r="U134" i="6" s="1"/>
  <c r="AJ134" i="6"/>
  <c r="Q134" i="6" s="1"/>
  <c r="AL140" i="6"/>
  <c r="S140" i="6" s="1"/>
  <c r="AH140" i="6"/>
  <c r="P140" i="6" s="1"/>
  <c r="AI140" i="6"/>
  <c r="R140" i="6" s="1"/>
  <c r="T140" i="6" s="1"/>
  <c r="U140" i="6" s="1"/>
  <c r="AJ140" i="6"/>
  <c r="Q140" i="6" s="1"/>
  <c r="AL121" i="6"/>
  <c r="S121" i="6" s="1"/>
  <c r="AI121" i="6"/>
  <c r="R121" i="6" s="1"/>
  <c r="T121" i="6" s="1"/>
  <c r="U121" i="6" s="1"/>
  <c r="AH121" i="6"/>
  <c r="P121" i="6" s="1"/>
  <c r="AJ121" i="6"/>
  <c r="Q121" i="6" s="1"/>
  <c r="AL178" i="6"/>
  <c r="S178" i="6" s="1"/>
  <c r="AH178" i="6"/>
  <c r="P178" i="6" s="1"/>
  <c r="AI178" i="6"/>
  <c r="R178" i="6" s="1"/>
  <c r="T178" i="6" s="1"/>
  <c r="U178" i="6" s="1"/>
  <c r="AJ178" i="6"/>
  <c r="Q178" i="6" s="1"/>
  <c r="AL173" i="6"/>
  <c r="S173" i="6" s="1"/>
  <c r="AH173" i="6"/>
  <c r="P173" i="6" s="1"/>
  <c r="AI173" i="6"/>
  <c r="R173" i="6" s="1"/>
  <c r="T173" i="6" s="1"/>
  <c r="U173" i="6" s="1"/>
  <c r="AJ173" i="6"/>
  <c r="Q173" i="6" s="1"/>
  <c r="AH201" i="6"/>
  <c r="P201" i="6" s="1"/>
  <c r="AL201" i="6"/>
  <c r="S201" i="6" s="1"/>
  <c r="AI201" i="6"/>
  <c r="R201" i="6" s="1"/>
  <c r="T201" i="6" s="1"/>
  <c r="U201" i="6" s="1"/>
  <c r="AJ201" i="6"/>
  <c r="Q201" i="6" s="1"/>
  <c r="AL187" i="6"/>
  <c r="S187" i="6" s="1"/>
  <c r="AH187" i="6"/>
  <c r="P187" i="6" s="1"/>
  <c r="AI187" i="6"/>
  <c r="R187" i="6" s="1"/>
  <c r="T187" i="6" s="1"/>
  <c r="U187" i="6" s="1"/>
  <c r="AJ187" i="6"/>
  <c r="Q187" i="6" s="1"/>
  <c r="AH184" i="6"/>
  <c r="P184" i="6" s="1"/>
  <c r="AI184" i="6"/>
  <c r="R184" i="6" s="1"/>
  <c r="T184" i="6" s="1"/>
  <c r="U184" i="6" s="1"/>
  <c r="AL184" i="6"/>
  <c r="S184" i="6" s="1"/>
  <c r="AJ184" i="6"/>
  <c r="Q184" i="6" s="1"/>
  <c r="AH185" i="6"/>
  <c r="P185" i="6" s="1"/>
  <c r="AL185" i="6"/>
  <c r="S185" i="6" s="1"/>
  <c r="AI185" i="6"/>
  <c r="R185" i="6" s="1"/>
  <c r="T185" i="6" s="1"/>
  <c r="U185" i="6" s="1"/>
  <c r="AJ185" i="6"/>
  <c r="Q185" i="6" s="1"/>
  <c r="Z108" i="2"/>
  <c r="Z107" i="2"/>
  <c r="O128" i="6"/>
  <c r="O17" i="6"/>
  <c r="O152" i="6"/>
  <c r="O188" i="6"/>
  <c r="O193" i="6"/>
  <c r="O170" i="6"/>
  <c r="O18" i="6"/>
  <c r="AK112" i="2"/>
  <c r="AK108" i="2"/>
  <c r="AJ106" i="2"/>
  <c r="D110" i="6" s="1"/>
  <c r="AI29" i="6" l="1"/>
  <c r="R29" i="6" s="1"/>
  <c r="T29" i="6" s="1"/>
  <c r="U29" i="6" s="1"/>
  <c r="AH29" i="6"/>
  <c r="P29" i="6" s="1"/>
  <c r="AJ68" i="6"/>
  <c r="Q68" i="6" s="1"/>
  <c r="AI68" i="6"/>
  <c r="R68" i="6" s="1"/>
  <c r="T68" i="6" s="1"/>
  <c r="U68" i="6" s="1"/>
  <c r="AL68" i="6"/>
  <c r="S68" i="6" s="1"/>
  <c r="Z12" i="2"/>
  <c r="Y16" i="6"/>
  <c r="Q16" i="5"/>
  <c r="AA16" i="5" s="1"/>
  <c r="Z10" i="2"/>
  <c r="Y14" i="6"/>
  <c r="Q14" i="5"/>
  <c r="AA14" i="5" s="1"/>
  <c r="Z11" i="2"/>
  <c r="Y15" i="6"/>
  <c r="Q15" i="5"/>
  <c r="AA15" i="5" s="1"/>
  <c r="AJ29" i="6"/>
  <c r="Q29" i="6" s="1"/>
  <c r="AI59" i="6"/>
  <c r="R59" i="6" s="1"/>
  <c r="T59" i="6" s="1"/>
  <c r="U59" i="6" s="1"/>
  <c r="AH59" i="6"/>
  <c r="P59" i="6" s="1"/>
  <c r="AL59" i="6"/>
  <c r="S59" i="6" s="1"/>
  <c r="AJ39" i="6"/>
  <c r="Q39" i="6" s="1"/>
  <c r="AH53" i="6"/>
  <c r="P53" i="6" s="1"/>
  <c r="AJ77" i="6"/>
  <c r="Q77" i="6" s="1"/>
  <c r="AH38" i="6"/>
  <c r="P38" i="6" s="1"/>
  <c r="AI88" i="6"/>
  <c r="R88" i="6" s="1"/>
  <c r="T88" i="6" s="1"/>
  <c r="U88" i="6" s="1"/>
  <c r="AL65" i="6"/>
  <c r="S65" i="6" s="1"/>
  <c r="AI39" i="6"/>
  <c r="R39" i="6" s="1"/>
  <c r="T39" i="6" s="1"/>
  <c r="U39" i="6" s="1"/>
  <c r="AI54" i="6"/>
  <c r="R54" i="6" s="1"/>
  <c r="T54" i="6" s="1"/>
  <c r="U54" i="6" s="1"/>
  <c r="AL20" i="6"/>
  <c r="S20" i="6" s="1"/>
  <c r="AJ54" i="6"/>
  <c r="Q54" i="6" s="1"/>
  <c r="AJ20" i="6"/>
  <c r="Q20" i="6" s="1"/>
  <c r="AI20" i="6"/>
  <c r="R20" i="6" s="1"/>
  <c r="T20" i="6" s="1"/>
  <c r="U20" i="6" s="1"/>
  <c r="AI45" i="6"/>
  <c r="R45" i="6" s="1"/>
  <c r="T45" i="6" s="1"/>
  <c r="U45" i="6" s="1"/>
  <c r="AL53" i="6"/>
  <c r="S53" i="6" s="1"/>
  <c r="AH45" i="6"/>
  <c r="P45" i="6" s="1"/>
  <c r="AL205" i="6"/>
  <c r="S205" i="6" s="1"/>
  <c r="AL45" i="6"/>
  <c r="S45" i="6" s="1"/>
  <c r="AL43" i="6"/>
  <c r="S43" i="6" s="1"/>
  <c r="AJ78" i="6"/>
  <c r="Q78" i="6" s="1"/>
  <c r="AH98" i="6"/>
  <c r="P98" i="6" s="1"/>
  <c r="AJ38" i="6"/>
  <c r="Q38" i="6" s="1"/>
  <c r="AJ60" i="6"/>
  <c r="Q60" i="6" s="1"/>
  <c r="AH46" i="6"/>
  <c r="P46" i="6" s="1"/>
  <c r="AJ80" i="6"/>
  <c r="Q80" i="6" s="1"/>
  <c r="AI38" i="6"/>
  <c r="R38" i="6" s="1"/>
  <c r="T38" i="6" s="1"/>
  <c r="U38" i="6" s="1"/>
  <c r="AJ53" i="6"/>
  <c r="Q53" i="6" s="1"/>
  <c r="AJ65" i="6"/>
  <c r="Q65" i="6" s="1"/>
  <c r="AH80" i="6"/>
  <c r="P80" i="6" s="1"/>
  <c r="AI79" i="6"/>
  <c r="R79" i="6" s="1"/>
  <c r="T79" i="6" s="1"/>
  <c r="U79" i="6" s="1"/>
  <c r="AH65" i="6"/>
  <c r="P65" i="6" s="1"/>
  <c r="AL80" i="6"/>
  <c r="S80" i="6" s="1"/>
  <c r="AH82" i="6"/>
  <c r="P82" i="6" s="1"/>
  <c r="AI78" i="6"/>
  <c r="R78" i="6" s="1"/>
  <c r="T78" i="6" s="1"/>
  <c r="U78" i="6" s="1"/>
  <c r="AL78" i="6"/>
  <c r="S78" i="6" s="1"/>
  <c r="AH55" i="6"/>
  <c r="P55" i="6" s="1"/>
  <c r="AL46" i="6"/>
  <c r="S46" i="6" s="1"/>
  <c r="AL99" i="6"/>
  <c r="S99" i="6" s="1"/>
  <c r="AJ79" i="6"/>
  <c r="Q79" i="6" s="1"/>
  <c r="AJ73" i="6"/>
  <c r="Q73" i="6" s="1"/>
  <c r="AI50" i="6"/>
  <c r="R50" i="6" s="1"/>
  <c r="T50" i="6" s="1"/>
  <c r="U50" i="6" s="1"/>
  <c r="AH79" i="6"/>
  <c r="P79" i="6" s="1"/>
  <c r="AH40" i="6"/>
  <c r="P40" i="6" s="1"/>
  <c r="AL39" i="6"/>
  <c r="S39" i="6" s="1"/>
  <c r="AH72" i="6"/>
  <c r="P72" i="6" s="1"/>
  <c r="AJ46" i="6"/>
  <c r="Q46" i="6" s="1"/>
  <c r="AH93" i="6"/>
  <c r="P93" i="6" s="1"/>
  <c r="AJ108" i="6"/>
  <c r="Q108" i="6" s="1"/>
  <c r="AH85" i="6"/>
  <c r="P85" i="6" s="1"/>
  <c r="AI57" i="6"/>
  <c r="R57" i="6" s="1"/>
  <c r="T57" i="6" s="1"/>
  <c r="U57" i="6" s="1"/>
  <c r="AH76" i="6"/>
  <c r="P76" i="6" s="1"/>
  <c r="AH42" i="6"/>
  <c r="P42" i="6" s="1"/>
  <c r="AL57" i="6"/>
  <c r="S57" i="6" s="1"/>
  <c r="AI23" i="6"/>
  <c r="R23" i="6" s="1"/>
  <c r="T23" i="6" s="1"/>
  <c r="U23" i="6" s="1"/>
  <c r="AH23" i="6"/>
  <c r="P23" i="6" s="1"/>
  <c r="AI70" i="6"/>
  <c r="R70" i="6" s="1"/>
  <c r="T70" i="6" s="1"/>
  <c r="U70" i="6" s="1"/>
  <c r="AJ24" i="6"/>
  <c r="Q24" i="6" s="1"/>
  <c r="AI100" i="6"/>
  <c r="R100" i="6" s="1"/>
  <c r="T100" i="6" s="1"/>
  <c r="U100" i="6" s="1"/>
  <c r="AH70" i="6"/>
  <c r="P70" i="6" s="1"/>
  <c r="AL24" i="6"/>
  <c r="S24" i="6" s="1"/>
  <c r="AI22" i="6"/>
  <c r="R22" i="6" s="1"/>
  <c r="T22" i="6" s="1"/>
  <c r="U22" i="6" s="1"/>
  <c r="AI85" i="6"/>
  <c r="R85" i="6" s="1"/>
  <c r="T85" i="6" s="1"/>
  <c r="U85" i="6" s="1"/>
  <c r="AJ210" i="6"/>
  <c r="Q210" i="6" s="1"/>
  <c r="AI35" i="6"/>
  <c r="R35" i="6" s="1"/>
  <c r="T35" i="6" s="1"/>
  <c r="U35" i="6" s="1"/>
  <c r="AJ209" i="6"/>
  <c r="Q209" i="6" s="1"/>
  <c r="AL63" i="6"/>
  <c r="S63" i="6" s="1"/>
  <c r="AL51" i="6"/>
  <c r="S51" i="6" s="1"/>
  <c r="AH204" i="6"/>
  <c r="P204" i="6" s="1"/>
  <c r="AI48" i="6"/>
  <c r="R48" i="6" s="1"/>
  <c r="T48" i="6" s="1"/>
  <c r="U48" i="6" s="1"/>
  <c r="AH58" i="6"/>
  <c r="P58" i="6" s="1"/>
  <c r="AI26" i="6"/>
  <c r="R26" i="6" s="1"/>
  <c r="T26" i="6" s="1"/>
  <c r="U26" i="6" s="1"/>
  <c r="AH101" i="6"/>
  <c r="P101" i="6" s="1"/>
  <c r="AJ71" i="6"/>
  <c r="Q71" i="6" s="1"/>
  <c r="AL48" i="6"/>
  <c r="S48" i="6" s="1"/>
  <c r="AI84" i="6"/>
  <c r="R84" i="6" s="1"/>
  <c r="T84" i="6" s="1"/>
  <c r="U84" i="6" s="1"/>
  <c r="AI105" i="6"/>
  <c r="R105" i="6" s="1"/>
  <c r="T105" i="6" s="1"/>
  <c r="U105" i="6" s="1"/>
  <c r="AL209" i="6"/>
  <c r="S209" i="6" s="1"/>
  <c r="AL206" i="6"/>
  <c r="S206" i="6" s="1"/>
  <c r="AJ92" i="6"/>
  <c r="Q92" i="6" s="1"/>
  <c r="AJ64" i="6"/>
  <c r="Q64" i="6" s="1"/>
  <c r="AH84" i="6"/>
  <c r="P84" i="6" s="1"/>
  <c r="AH105" i="6"/>
  <c r="P105" i="6" s="1"/>
  <c r="AI209" i="6"/>
  <c r="R209" i="6" s="1"/>
  <c r="T209" i="6" s="1"/>
  <c r="U209" i="6" s="1"/>
  <c r="AH48" i="6"/>
  <c r="P48" i="6" s="1"/>
  <c r="AH26" i="6"/>
  <c r="P26" i="6" s="1"/>
  <c r="AH206" i="6"/>
  <c r="P206" i="6" s="1"/>
  <c r="AL92" i="6"/>
  <c r="S92" i="6" s="1"/>
  <c r="AJ87" i="6"/>
  <c r="Q87" i="6" s="1"/>
  <c r="AI64" i="6"/>
  <c r="R64" i="6" s="1"/>
  <c r="T64" i="6" s="1"/>
  <c r="U64" i="6" s="1"/>
  <c r="AL84" i="6"/>
  <c r="S84" i="6" s="1"/>
  <c r="AL105" i="6"/>
  <c r="S105" i="6" s="1"/>
  <c r="AL58" i="6"/>
  <c r="S58" i="6" s="1"/>
  <c r="AJ206" i="6"/>
  <c r="Q206" i="6" s="1"/>
  <c r="AI92" i="6"/>
  <c r="R92" i="6" s="1"/>
  <c r="T92" i="6" s="1"/>
  <c r="U92" i="6" s="1"/>
  <c r="AJ51" i="6"/>
  <c r="Q51" i="6" s="1"/>
  <c r="AH64" i="6"/>
  <c r="P64" i="6" s="1"/>
  <c r="AJ63" i="6"/>
  <c r="Q63" i="6" s="1"/>
  <c r="AJ204" i="6"/>
  <c r="Q204" i="6" s="1"/>
  <c r="AJ99" i="6"/>
  <c r="Q99" i="6" s="1"/>
  <c r="AI51" i="6"/>
  <c r="R51" i="6" s="1"/>
  <c r="T51" i="6" s="1"/>
  <c r="U51" i="6" s="1"/>
  <c r="AJ58" i="6"/>
  <c r="Q58" i="6" s="1"/>
  <c r="AI63" i="6"/>
  <c r="R63" i="6" s="1"/>
  <c r="T63" i="6" s="1"/>
  <c r="U63" i="6" s="1"/>
  <c r="AJ26" i="6"/>
  <c r="Q26" i="6" s="1"/>
  <c r="AI204" i="6"/>
  <c r="R204" i="6" s="1"/>
  <c r="T204" i="6" s="1"/>
  <c r="U204" i="6" s="1"/>
  <c r="AI99" i="6"/>
  <c r="R99" i="6" s="1"/>
  <c r="T99" i="6" s="1"/>
  <c r="U99" i="6" s="1"/>
  <c r="AJ103" i="6"/>
  <c r="Q103" i="6" s="1"/>
  <c r="AL96" i="6"/>
  <c r="S96" i="6" s="1"/>
  <c r="AH100" i="6"/>
  <c r="P100" i="6" s="1"/>
  <c r="AJ85" i="6"/>
  <c r="Q85" i="6" s="1"/>
  <c r="AJ23" i="6"/>
  <c r="Q23" i="6" s="1"/>
  <c r="AH22" i="6"/>
  <c r="P22" i="6" s="1"/>
  <c r="AL76" i="6"/>
  <c r="S76" i="6" s="1"/>
  <c r="AH62" i="6"/>
  <c r="P62" i="6" s="1"/>
  <c r="AL33" i="6"/>
  <c r="S33" i="6" s="1"/>
  <c r="AJ66" i="6"/>
  <c r="Q66" i="6" s="1"/>
  <c r="AJ101" i="6"/>
  <c r="Q101" i="6" s="1"/>
  <c r="AL100" i="6"/>
  <c r="S100" i="6" s="1"/>
  <c r="AI101" i="6"/>
  <c r="R101" i="6" s="1"/>
  <c r="T101" i="6" s="1"/>
  <c r="U101" i="6" s="1"/>
  <c r="AJ70" i="6"/>
  <c r="Q70" i="6" s="1"/>
  <c r="AL62" i="6"/>
  <c r="S62" i="6" s="1"/>
  <c r="AH33" i="6"/>
  <c r="P33" i="6" s="1"/>
  <c r="AI109" i="6"/>
  <c r="R109" i="6" s="1"/>
  <c r="T109" i="6" s="1"/>
  <c r="U109" i="6" s="1"/>
  <c r="AJ57" i="6"/>
  <c r="Q57" i="6" s="1"/>
  <c r="AH49" i="6"/>
  <c r="P49" i="6" s="1"/>
  <c r="AI24" i="6"/>
  <c r="R24" i="6" s="1"/>
  <c r="T24" i="6" s="1"/>
  <c r="U24" i="6" s="1"/>
  <c r="AJ22" i="6"/>
  <c r="Q22" i="6" s="1"/>
  <c r="AJ76" i="6"/>
  <c r="Q76" i="6" s="1"/>
  <c r="AJ31" i="6"/>
  <c r="Q31" i="6" s="1"/>
  <c r="AH89" i="6"/>
  <c r="P89" i="6" s="1"/>
  <c r="AJ62" i="6"/>
  <c r="Q62" i="6" s="1"/>
  <c r="AJ33" i="6"/>
  <c r="Q33" i="6" s="1"/>
  <c r="AH54" i="6"/>
  <c r="P54" i="6" s="1"/>
  <c r="AL50" i="6"/>
  <c r="S50" i="6" s="1"/>
  <c r="AH50" i="6"/>
  <c r="P50" i="6" s="1"/>
  <c r="AH95" i="6"/>
  <c r="P95" i="6" s="1"/>
  <c r="AL34" i="6"/>
  <c r="S34" i="6" s="1"/>
  <c r="AI61" i="6"/>
  <c r="R61" i="6" s="1"/>
  <c r="T61" i="6" s="1"/>
  <c r="U61" i="6" s="1"/>
  <c r="AL77" i="6"/>
  <c r="S77" i="6" s="1"/>
  <c r="AL41" i="6"/>
  <c r="S41" i="6" s="1"/>
  <c r="AI77" i="6"/>
  <c r="R77" i="6" s="1"/>
  <c r="T77" i="6" s="1"/>
  <c r="U77" i="6" s="1"/>
  <c r="AJ96" i="6"/>
  <c r="Q96" i="6" s="1"/>
  <c r="AJ49" i="6"/>
  <c r="Q49" i="6" s="1"/>
  <c r="AH109" i="6"/>
  <c r="P109" i="6" s="1"/>
  <c r="AH96" i="6"/>
  <c r="P96" i="6" s="1"/>
  <c r="AI97" i="6"/>
  <c r="R97" i="6" s="1"/>
  <c r="T97" i="6" s="1"/>
  <c r="U97" i="6" s="1"/>
  <c r="AI49" i="6"/>
  <c r="R49" i="6" s="1"/>
  <c r="T49" i="6" s="1"/>
  <c r="U49" i="6" s="1"/>
  <c r="AJ42" i="6"/>
  <c r="Q42" i="6" s="1"/>
  <c r="AI31" i="6"/>
  <c r="R31" i="6" s="1"/>
  <c r="T31" i="6" s="1"/>
  <c r="U31" i="6" s="1"/>
  <c r="AI71" i="6"/>
  <c r="R71" i="6" s="1"/>
  <c r="T71" i="6" s="1"/>
  <c r="U71" i="6" s="1"/>
  <c r="AI103" i="6"/>
  <c r="R103" i="6" s="1"/>
  <c r="T103" i="6" s="1"/>
  <c r="U103" i="6" s="1"/>
  <c r="AL37" i="6"/>
  <c r="S37" i="6" s="1"/>
  <c r="AJ91" i="6"/>
  <c r="Q91" i="6" s="1"/>
  <c r="AI66" i="6"/>
  <c r="R66" i="6" s="1"/>
  <c r="T66" i="6" s="1"/>
  <c r="U66" i="6" s="1"/>
  <c r="AI210" i="6"/>
  <c r="R210" i="6" s="1"/>
  <c r="T210" i="6" s="1"/>
  <c r="U210" i="6" s="1"/>
  <c r="AJ81" i="6"/>
  <c r="Q81" i="6" s="1"/>
  <c r="AJ44" i="6"/>
  <c r="Q44" i="6" s="1"/>
  <c r="AL31" i="6"/>
  <c r="S31" i="6" s="1"/>
  <c r="AH71" i="6"/>
  <c r="P71" i="6" s="1"/>
  <c r="AH103" i="6"/>
  <c r="P103" i="6" s="1"/>
  <c r="AL91" i="6"/>
  <c r="S91" i="6" s="1"/>
  <c r="AH66" i="6"/>
  <c r="P66" i="6" s="1"/>
  <c r="AJ89" i="6"/>
  <c r="Q89" i="6" s="1"/>
  <c r="AH210" i="6"/>
  <c r="P210" i="6" s="1"/>
  <c r="AI81" i="6"/>
  <c r="R81" i="6" s="1"/>
  <c r="T81" i="6" s="1"/>
  <c r="U81" i="6" s="1"/>
  <c r="AI44" i="6"/>
  <c r="R44" i="6" s="1"/>
  <c r="T44" i="6" s="1"/>
  <c r="U44" i="6" s="1"/>
  <c r="AJ32" i="6"/>
  <c r="Q32" i="6" s="1"/>
  <c r="AI91" i="6"/>
  <c r="R91" i="6" s="1"/>
  <c r="T91" i="6" s="1"/>
  <c r="U91" i="6" s="1"/>
  <c r="AL89" i="6"/>
  <c r="S89" i="6" s="1"/>
  <c r="AH81" i="6"/>
  <c r="P81" i="6" s="1"/>
  <c r="AH44" i="6"/>
  <c r="P44" i="6" s="1"/>
  <c r="AL32" i="6"/>
  <c r="S32" i="6" s="1"/>
  <c r="AI104" i="6"/>
  <c r="R104" i="6" s="1"/>
  <c r="T104" i="6" s="1"/>
  <c r="U104" i="6" s="1"/>
  <c r="AH75" i="6"/>
  <c r="P75" i="6" s="1"/>
  <c r="AJ109" i="6"/>
  <c r="Q109" i="6" s="1"/>
  <c r="AJ90" i="6"/>
  <c r="Q90" i="6" s="1"/>
  <c r="AH67" i="6"/>
  <c r="P67" i="6" s="1"/>
  <c r="AL35" i="6"/>
  <c r="S35" i="6" s="1"/>
  <c r="AJ34" i="6"/>
  <c r="Q34" i="6" s="1"/>
  <c r="AL207" i="6"/>
  <c r="S207" i="6" s="1"/>
  <c r="AH56" i="6"/>
  <c r="P56" i="6" s="1"/>
  <c r="AJ83" i="6"/>
  <c r="Q83" i="6" s="1"/>
  <c r="AI34" i="6"/>
  <c r="R34" i="6" s="1"/>
  <c r="T34" i="6" s="1"/>
  <c r="U34" i="6" s="1"/>
  <c r="AH87" i="6"/>
  <c r="P87" i="6" s="1"/>
  <c r="AI87" i="6"/>
  <c r="R87" i="6" s="1"/>
  <c r="T87" i="6" s="1"/>
  <c r="U87" i="6" s="1"/>
  <c r="AI74" i="6"/>
  <c r="R74" i="6" s="1"/>
  <c r="T74" i="6" s="1"/>
  <c r="U74" i="6" s="1"/>
  <c r="AJ41" i="6"/>
  <c r="Q41" i="6" s="1"/>
  <c r="AI41" i="6"/>
  <c r="R41" i="6" s="1"/>
  <c r="T41" i="6" s="1"/>
  <c r="U41" i="6" s="1"/>
  <c r="AH52" i="6"/>
  <c r="P52" i="6" s="1"/>
  <c r="AJ35" i="6"/>
  <c r="Q35" i="6" s="1"/>
  <c r="AL55" i="6"/>
  <c r="S55" i="6" s="1"/>
  <c r="AI73" i="6"/>
  <c r="R73" i="6" s="1"/>
  <c r="T73" i="6" s="1"/>
  <c r="U73" i="6" s="1"/>
  <c r="AI60" i="6"/>
  <c r="R60" i="6" s="1"/>
  <c r="T60" i="6" s="1"/>
  <c r="U60" i="6" s="1"/>
  <c r="AI108" i="6"/>
  <c r="R108" i="6" s="1"/>
  <c r="T108" i="6" s="1"/>
  <c r="U108" i="6" s="1"/>
  <c r="AJ40" i="6"/>
  <c r="Q40" i="6" s="1"/>
  <c r="AL72" i="6"/>
  <c r="S72" i="6" s="1"/>
  <c r="AJ43" i="6"/>
  <c r="Q43" i="6" s="1"/>
  <c r="AJ93" i="6"/>
  <c r="Q93" i="6" s="1"/>
  <c r="AJ47" i="6"/>
  <c r="Q47" i="6" s="1"/>
  <c r="AH61" i="6"/>
  <c r="P61" i="6" s="1"/>
  <c r="AJ55" i="6"/>
  <c r="Q55" i="6" s="1"/>
  <c r="AH73" i="6"/>
  <c r="P73" i="6" s="1"/>
  <c r="AH60" i="6"/>
  <c r="P60" i="6" s="1"/>
  <c r="AH108" i="6"/>
  <c r="P108" i="6" s="1"/>
  <c r="AI40" i="6"/>
  <c r="R40" i="6" s="1"/>
  <c r="T40" i="6" s="1"/>
  <c r="U40" i="6" s="1"/>
  <c r="AJ72" i="6"/>
  <c r="Q72" i="6" s="1"/>
  <c r="AH43" i="6"/>
  <c r="P43" i="6" s="1"/>
  <c r="AL93" i="6"/>
  <c r="S93" i="6" s="1"/>
  <c r="AL27" i="6"/>
  <c r="S27" i="6" s="1"/>
  <c r="AL94" i="6"/>
  <c r="S94" i="6" s="1"/>
  <c r="AL19" i="6"/>
  <c r="S19" i="6" s="1"/>
  <c r="AH30" i="6"/>
  <c r="P30" i="6" s="1"/>
  <c r="AH207" i="6"/>
  <c r="P207" i="6" s="1"/>
  <c r="AL52" i="6"/>
  <c r="S52" i="6" s="1"/>
  <c r="AJ67" i="6"/>
  <c r="Q67" i="6" s="1"/>
  <c r="AL56" i="6"/>
  <c r="S56" i="6" s="1"/>
  <c r="AI94" i="6"/>
  <c r="R94" i="6" s="1"/>
  <c r="T94" i="6" s="1"/>
  <c r="U94" i="6" s="1"/>
  <c r="AI83" i="6"/>
  <c r="R83" i="6" s="1"/>
  <c r="T83" i="6" s="1"/>
  <c r="U83" i="6" s="1"/>
  <c r="AJ208" i="6"/>
  <c r="Q208" i="6" s="1"/>
  <c r="AI67" i="6"/>
  <c r="R67" i="6" s="1"/>
  <c r="T67" i="6" s="1"/>
  <c r="U67" i="6" s="1"/>
  <c r="AJ95" i="6"/>
  <c r="Q95" i="6" s="1"/>
  <c r="AH94" i="6"/>
  <c r="P94" i="6" s="1"/>
  <c r="AH83" i="6"/>
  <c r="P83" i="6" s="1"/>
  <c r="AI208" i="6"/>
  <c r="R208" i="6" s="1"/>
  <c r="T208" i="6" s="1"/>
  <c r="U208" i="6" s="1"/>
  <c r="AJ19" i="6"/>
  <c r="Q19" i="6" s="1"/>
  <c r="AJ28" i="6"/>
  <c r="Q28" i="6" s="1"/>
  <c r="AJ69" i="6"/>
  <c r="Q69" i="6" s="1"/>
  <c r="AJ74" i="6"/>
  <c r="Q74" i="6" s="1"/>
  <c r="AI32" i="6"/>
  <c r="R32" i="6" s="1"/>
  <c r="T32" i="6" s="1"/>
  <c r="U32" i="6" s="1"/>
  <c r="AI42" i="6"/>
  <c r="R42" i="6" s="1"/>
  <c r="T42" i="6" s="1"/>
  <c r="U42" i="6" s="1"/>
  <c r="AH208" i="6"/>
  <c r="P208" i="6" s="1"/>
  <c r="AL90" i="6"/>
  <c r="S90" i="6" s="1"/>
  <c r="AL95" i="6"/>
  <c r="S95" i="6" s="1"/>
  <c r="AL86" i="6"/>
  <c r="S86" i="6" s="1"/>
  <c r="AI25" i="6"/>
  <c r="R25" i="6" s="1"/>
  <c r="T25" i="6" s="1"/>
  <c r="U25" i="6" s="1"/>
  <c r="AI19" i="6"/>
  <c r="R19" i="6" s="1"/>
  <c r="T19" i="6" s="1"/>
  <c r="U19" i="6" s="1"/>
  <c r="AI28" i="6"/>
  <c r="R28" i="6" s="1"/>
  <c r="T28" i="6" s="1"/>
  <c r="U28" i="6" s="1"/>
  <c r="AH69" i="6"/>
  <c r="P69" i="6" s="1"/>
  <c r="AH74" i="6"/>
  <c r="P74" i="6" s="1"/>
  <c r="AH47" i="6"/>
  <c r="P47" i="6" s="1"/>
  <c r="AJ36" i="6"/>
  <c r="Q36" i="6" s="1"/>
  <c r="AI27" i="6"/>
  <c r="R27" i="6" s="1"/>
  <c r="T27" i="6" s="1"/>
  <c r="U27" i="6" s="1"/>
  <c r="AJ86" i="6"/>
  <c r="Q86" i="6" s="1"/>
  <c r="AI86" i="6"/>
  <c r="R86" i="6" s="1"/>
  <c r="T86" i="6" s="1"/>
  <c r="U86" i="6" s="1"/>
  <c r="AH28" i="6"/>
  <c r="P28" i="6" s="1"/>
  <c r="AL69" i="6"/>
  <c r="S69" i="6" s="1"/>
  <c r="AI47" i="6"/>
  <c r="R47" i="6" s="1"/>
  <c r="T47" i="6" s="1"/>
  <c r="U47" i="6" s="1"/>
  <c r="AJ30" i="6"/>
  <c r="Q30" i="6" s="1"/>
  <c r="AI90" i="6"/>
  <c r="R90" i="6" s="1"/>
  <c r="T90" i="6" s="1"/>
  <c r="U90" i="6" s="1"/>
  <c r="AJ207" i="6"/>
  <c r="Q207" i="6" s="1"/>
  <c r="AJ52" i="6"/>
  <c r="Q52" i="6" s="1"/>
  <c r="AJ56" i="6"/>
  <c r="Q56" i="6" s="1"/>
  <c r="AL21" i="6"/>
  <c r="S21" i="6" s="1"/>
  <c r="AI30" i="6"/>
  <c r="R30" i="6" s="1"/>
  <c r="T30" i="6" s="1"/>
  <c r="U30" i="6" s="1"/>
  <c r="AL98" i="6"/>
  <c r="S98" i="6" s="1"/>
  <c r="AH37" i="6"/>
  <c r="P37" i="6" s="1"/>
  <c r="AL75" i="6"/>
  <c r="S75" i="6" s="1"/>
  <c r="AH88" i="6"/>
  <c r="P88" i="6" s="1"/>
  <c r="AH25" i="6"/>
  <c r="P25" i="6" s="1"/>
  <c r="AI21" i="6"/>
  <c r="R21" i="6" s="1"/>
  <c r="T21" i="6" s="1"/>
  <c r="U21" i="6" s="1"/>
  <c r="AI82" i="6"/>
  <c r="R82" i="6" s="1"/>
  <c r="T82" i="6" s="1"/>
  <c r="U82" i="6" s="1"/>
  <c r="AJ104" i="6"/>
  <c r="Q104" i="6" s="1"/>
  <c r="AJ205" i="6"/>
  <c r="Q205" i="6" s="1"/>
  <c r="AJ97" i="6"/>
  <c r="Q97" i="6" s="1"/>
  <c r="AH21" i="6"/>
  <c r="P21" i="6" s="1"/>
  <c r="AL82" i="6"/>
  <c r="S82" i="6" s="1"/>
  <c r="AL61" i="6"/>
  <c r="S61" i="6" s="1"/>
  <c r="AH27" i="6"/>
  <c r="P27" i="6" s="1"/>
  <c r="AJ102" i="6"/>
  <c r="Q102" i="6" s="1"/>
  <c r="AH104" i="6"/>
  <c r="P104" i="6" s="1"/>
  <c r="AI205" i="6"/>
  <c r="R205" i="6" s="1"/>
  <c r="T205" i="6" s="1"/>
  <c r="U205" i="6" s="1"/>
  <c r="AH97" i="6"/>
  <c r="P97" i="6" s="1"/>
  <c r="AI36" i="6"/>
  <c r="R36" i="6" s="1"/>
  <c r="T36" i="6" s="1"/>
  <c r="U36" i="6" s="1"/>
  <c r="AI102" i="6"/>
  <c r="R102" i="6" s="1"/>
  <c r="T102" i="6" s="1"/>
  <c r="U102" i="6" s="1"/>
  <c r="AL36" i="6"/>
  <c r="S36" i="6" s="1"/>
  <c r="AH102" i="6"/>
  <c r="P102" i="6" s="1"/>
  <c r="AJ98" i="6"/>
  <c r="Q98" i="6" s="1"/>
  <c r="AJ37" i="6"/>
  <c r="Q37" i="6" s="1"/>
  <c r="AJ75" i="6"/>
  <c r="Q75" i="6" s="1"/>
  <c r="AJ88" i="6"/>
  <c r="Q88" i="6" s="1"/>
  <c r="AJ25" i="6"/>
  <c r="Q25" i="6" s="1"/>
  <c r="AG110" i="6"/>
  <c r="Z106" i="2"/>
  <c r="AJ107" i="6"/>
  <c r="Q107" i="6" s="1"/>
  <c r="AI107" i="6"/>
  <c r="R107" i="6" s="1"/>
  <c r="T107" i="6" s="1"/>
  <c r="U107" i="6" s="1"/>
  <c r="AH107" i="6"/>
  <c r="P107" i="6" s="1"/>
  <c r="AI141" i="6"/>
  <c r="R141" i="6" s="1"/>
  <c r="T141" i="6" s="1"/>
  <c r="U141" i="6" s="1"/>
  <c r="AJ141" i="6"/>
  <c r="Q141" i="6" s="1"/>
  <c r="AL141" i="6"/>
  <c r="S141" i="6" s="1"/>
  <c r="AH141" i="6"/>
  <c r="P141" i="6" s="1"/>
  <c r="AL175" i="6"/>
  <c r="S175" i="6" s="1"/>
  <c r="AI175" i="6"/>
  <c r="R175" i="6" s="1"/>
  <c r="T175" i="6" s="1"/>
  <c r="U175" i="6" s="1"/>
  <c r="AH175" i="6"/>
  <c r="P175" i="6" s="1"/>
  <c r="AJ175" i="6"/>
  <c r="Q175" i="6" s="1"/>
  <c r="AL155" i="6"/>
  <c r="S155" i="6" s="1"/>
  <c r="AJ155" i="6"/>
  <c r="Q155" i="6" s="1"/>
  <c r="AH155" i="6"/>
  <c r="P155" i="6" s="1"/>
  <c r="AI155" i="6"/>
  <c r="R155" i="6" s="1"/>
  <c r="T155" i="6" s="1"/>
  <c r="U155" i="6" s="1"/>
  <c r="AH183" i="6"/>
  <c r="P183" i="6" s="1"/>
  <c r="AI183" i="6"/>
  <c r="R183" i="6" s="1"/>
  <c r="T183" i="6" s="1"/>
  <c r="U183" i="6" s="1"/>
  <c r="AL183" i="6"/>
  <c r="S183" i="6" s="1"/>
  <c r="AJ183" i="6"/>
  <c r="Q183" i="6" s="1"/>
  <c r="AI122" i="6"/>
  <c r="R122" i="6" s="1"/>
  <c r="T122" i="6" s="1"/>
  <c r="U122" i="6" s="1"/>
  <c r="AH122" i="6"/>
  <c r="P122" i="6" s="1"/>
  <c r="AJ122" i="6"/>
  <c r="Q122" i="6" s="1"/>
  <c r="AL122" i="6"/>
  <c r="S122" i="6" s="1"/>
  <c r="AL133" i="6"/>
  <c r="S133" i="6" s="1"/>
  <c r="AI133" i="6"/>
  <c r="R133" i="6" s="1"/>
  <c r="T133" i="6" s="1"/>
  <c r="U133" i="6" s="1"/>
  <c r="AH133" i="6"/>
  <c r="P133" i="6" s="1"/>
  <c r="AJ133" i="6"/>
  <c r="Q133" i="6" s="1"/>
  <c r="AL131" i="6"/>
  <c r="S131" i="6" s="1"/>
  <c r="AH131" i="6"/>
  <c r="P131" i="6" s="1"/>
  <c r="AI131" i="6"/>
  <c r="R131" i="6" s="1"/>
  <c r="T131" i="6" s="1"/>
  <c r="U131" i="6" s="1"/>
  <c r="AJ131" i="6"/>
  <c r="Q131" i="6" s="1"/>
  <c r="AG112" i="6"/>
  <c r="O112" i="6" s="1"/>
  <c r="AQ106" i="6"/>
  <c r="AU106" i="6" s="1"/>
  <c r="O106" i="6"/>
  <c r="AG111" i="6"/>
  <c r="O111" i="6" s="1"/>
  <c r="AL114" i="6"/>
  <c r="S114" i="6" s="1"/>
  <c r="AH114" i="6"/>
  <c r="P114" i="6" s="1"/>
  <c r="AI114" i="6"/>
  <c r="R114" i="6" s="1"/>
  <c r="T114" i="6" s="1"/>
  <c r="U114" i="6" s="1"/>
  <c r="AJ114" i="6"/>
  <c r="Q114" i="6" s="1"/>
  <c r="AI170" i="6"/>
  <c r="R170" i="6" s="1"/>
  <c r="T170" i="6" s="1"/>
  <c r="U170" i="6" s="1"/>
  <c r="AL170" i="6"/>
  <c r="S170" i="6" s="1"/>
  <c r="AH170" i="6"/>
  <c r="P170" i="6" s="1"/>
  <c r="AJ170" i="6"/>
  <c r="Q170" i="6" s="1"/>
  <c r="AL113" i="6"/>
  <c r="S113" i="6" s="1"/>
  <c r="AH113" i="6"/>
  <c r="P113" i="6" s="1"/>
  <c r="AI113" i="6"/>
  <c r="R113" i="6" s="1"/>
  <c r="T113" i="6" s="1"/>
  <c r="U113" i="6" s="1"/>
  <c r="AJ113" i="6"/>
  <c r="Q113" i="6" s="1"/>
  <c r="AH17" i="6"/>
  <c r="P17" i="6" s="1"/>
  <c r="AI17" i="6"/>
  <c r="R17" i="6" s="1"/>
  <c r="T17" i="6" s="1"/>
  <c r="U17" i="6" s="1"/>
  <c r="AL17" i="6"/>
  <c r="S17" i="6" s="1"/>
  <c r="AJ17" i="6"/>
  <c r="Q17" i="6" s="1"/>
  <c r="AH188" i="6"/>
  <c r="P188" i="6" s="1"/>
  <c r="AL188" i="6"/>
  <c r="S188" i="6" s="1"/>
  <c r="AI188" i="6"/>
  <c r="R188" i="6" s="1"/>
  <c r="T188" i="6" s="1"/>
  <c r="U188" i="6" s="1"/>
  <c r="AJ188" i="6"/>
  <c r="Q188" i="6" s="1"/>
  <c r="AL128" i="6"/>
  <c r="S128" i="6" s="1"/>
  <c r="AH128" i="6"/>
  <c r="P128" i="6" s="1"/>
  <c r="AI128" i="6"/>
  <c r="R128" i="6" s="1"/>
  <c r="T128" i="6" s="1"/>
  <c r="U128" i="6" s="1"/>
  <c r="AJ128" i="6"/>
  <c r="Q128" i="6" s="1"/>
  <c r="AH152" i="6"/>
  <c r="P152" i="6" s="1"/>
  <c r="AI152" i="6"/>
  <c r="R152" i="6" s="1"/>
  <c r="T152" i="6" s="1"/>
  <c r="U152" i="6" s="1"/>
  <c r="AL152" i="6"/>
  <c r="S152" i="6" s="1"/>
  <c r="AJ152" i="6"/>
  <c r="Q152" i="6" s="1"/>
  <c r="AL116" i="6"/>
  <c r="S116" i="6" s="1"/>
  <c r="AH116" i="6"/>
  <c r="P116" i="6" s="1"/>
  <c r="AI116" i="6"/>
  <c r="R116" i="6" s="1"/>
  <c r="T116" i="6" s="1"/>
  <c r="U116" i="6" s="1"/>
  <c r="AJ116" i="6"/>
  <c r="Q116" i="6" s="1"/>
  <c r="AH193" i="6"/>
  <c r="P193" i="6" s="1"/>
  <c r="AI193" i="6"/>
  <c r="R193" i="6" s="1"/>
  <c r="T193" i="6" s="1"/>
  <c r="U193" i="6" s="1"/>
  <c r="AL193" i="6"/>
  <c r="S193" i="6" s="1"/>
  <c r="AJ193" i="6"/>
  <c r="Q193" i="6" s="1"/>
  <c r="AH18" i="6"/>
  <c r="P18" i="6" s="1"/>
  <c r="AI18" i="6"/>
  <c r="R18" i="6" s="1"/>
  <c r="T18" i="6" s="1"/>
  <c r="U18" i="6" s="1"/>
  <c r="AL18" i="6"/>
  <c r="S18" i="6" s="1"/>
  <c r="AJ18" i="6"/>
  <c r="Q18" i="6" s="1"/>
  <c r="AL139" i="6"/>
  <c r="S139" i="6" s="1"/>
  <c r="AH139" i="6"/>
  <c r="P139" i="6" s="1"/>
  <c r="AI139" i="6"/>
  <c r="R139" i="6" s="1"/>
  <c r="T139" i="6" s="1"/>
  <c r="U139" i="6" s="1"/>
  <c r="AJ139" i="6"/>
  <c r="Q139" i="6" s="1"/>
  <c r="O115" i="6"/>
  <c r="Q13" i="5"/>
  <c r="Q12" i="5"/>
  <c r="Y111" i="2"/>
  <c r="Y119" i="2"/>
  <c r="Y123" i="2"/>
  <c r="Y127" i="2"/>
  <c r="Y185" i="2"/>
  <c r="Y189" i="2"/>
  <c r="Y193" i="2"/>
  <c r="Y196" i="2"/>
  <c r="Y107" i="2"/>
  <c r="Y114" i="2"/>
  <c r="Y118" i="2"/>
  <c r="Y131" i="2"/>
  <c r="Y135" i="2"/>
  <c r="Y139" i="2"/>
  <c r="Y143" i="2"/>
  <c r="Y147" i="2"/>
  <c r="Y151" i="2"/>
  <c r="Y155" i="2"/>
  <c r="Y159" i="2"/>
  <c r="Y163" i="2"/>
  <c r="Y171" i="2"/>
  <c r="Y176" i="2"/>
  <c r="Y180" i="2"/>
  <c r="Y184" i="2"/>
  <c r="Y110" i="2"/>
  <c r="Y122" i="2"/>
  <c r="Y126" i="2"/>
  <c r="Y117" i="2"/>
  <c r="Y130" i="2"/>
  <c r="Y134" i="2"/>
  <c r="Y138" i="2"/>
  <c r="Y142" i="2"/>
  <c r="Y146" i="2"/>
  <c r="Y150" i="2"/>
  <c r="Y154" i="2"/>
  <c r="Y158" i="2"/>
  <c r="Y162" i="2"/>
  <c r="Y166" i="2"/>
  <c r="Y170" i="2"/>
  <c r="Y175" i="2"/>
  <c r="Y179" i="2"/>
  <c r="Y183" i="2"/>
  <c r="Y109" i="2"/>
  <c r="Y113" i="2"/>
  <c r="Y121" i="2"/>
  <c r="Y125" i="2"/>
  <c r="Y129" i="2"/>
  <c r="Y187" i="2"/>
  <c r="Y191" i="2"/>
  <c r="Y195" i="2"/>
  <c r="Y198" i="2"/>
  <c r="Y141" i="2"/>
  <c r="Y149" i="2"/>
  <c r="Y153" i="2"/>
  <c r="Y157" i="2"/>
  <c r="Y165" i="2"/>
  <c r="Y169" i="2"/>
  <c r="Y174" i="2"/>
  <c r="Y178" i="2"/>
  <c r="Y182" i="2"/>
  <c r="Y186" i="2"/>
  <c r="Y194" i="2"/>
  <c r="Y197" i="2"/>
  <c r="Y116" i="2"/>
  <c r="Y133" i="2"/>
  <c r="Y137" i="2"/>
  <c r="Y145" i="2"/>
  <c r="Y161" i="2"/>
  <c r="Y190" i="2"/>
  <c r="Y199" i="2"/>
  <c r="Y108" i="2"/>
  <c r="Y112" i="2"/>
  <c r="Y120" i="2"/>
  <c r="Y124" i="2"/>
  <c r="Y128" i="2"/>
  <c r="Y173" i="2"/>
  <c r="Y115" i="2"/>
  <c r="Y132" i="2"/>
  <c r="Y136" i="2"/>
  <c r="Y140" i="2"/>
  <c r="Y144" i="2"/>
  <c r="Y148" i="2"/>
  <c r="Y152" i="2"/>
  <c r="Y156" i="2"/>
  <c r="Y160" i="2"/>
  <c r="Y164" i="2"/>
  <c r="Y168" i="2"/>
  <c r="Y172" i="2"/>
  <c r="Y177" i="2"/>
  <c r="Y181" i="2"/>
  <c r="Y167" i="2"/>
  <c r="Y188" i="2"/>
  <c r="Y192" i="2"/>
  <c r="Y106" i="2"/>
  <c r="Q5" i="5"/>
  <c r="AH111" i="6" l="1"/>
  <c r="P111" i="6" s="1"/>
  <c r="AI111" i="6"/>
  <c r="R111" i="6" s="1"/>
  <c r="T111" i="6" s="1"/>
  <c r="U111" i="6" s="1"/>
  <c r="AJ111" i="6"/>
  <c r="Q111" i="6" s="1"/>
  <c r="AL111" i="6"/>
  <c r="S111" i="6" s="1"/>
  <c r="AL112" i="6"/>
  <c r="S112" i="6" s="1"/>
  <c r="AH112" i="6"/>
  <c r="P112" i="6" s="1"/>
  <c r="AI112" i="6"/>
  <c r="R112" i="6" s="1"/>
  <c r="T112" i="6" s="1"/>
  <c r="U112" i="6" s="1"/>
  <c r="AJ112" i="6"/>
  <c r="Q112" i="6" s="1"/>
  <c r="AQ145" i="6"/>
  <c r="AR145" i="6"/>
  <c r="AQ167" i="6"/>
  <c r="AR167" i="6"/>
  <c r="AQ135" i="6"/>
  <c r="AR135" i="6"/>
  <c r="AQ131" i="6"/>
  <c r="AR131" i="6"/>
  <c r="AL106" i="6"/>
  <c r="S106" i="6" s="1"/>
  <c r="AH106" i="6"/>
  <c r="P106" i="6" s="1"/>
  <c r="AI106" i="6"/>
  <c r="R106" i="6" s="1"/>
  <c r="T106" i="6" s="1"/>
  <c r="U106" i="6" s="1"/>
  <c r="AJ106" i="6"/>
  <c r="Q106" i="6" s="1"/>
  <c r="AQ186" i="6"/>
  <c r="AR186" i="6"/>
  <c r="AQ117" i="6"/>
  <c r="AR117" i="6"/>
  <c r="AQ162" i="6"/>
  <c r="AR162" i="6"/>
  <c r="AQ121" i="6"/>
  <c r="AR121" i="6"/>
  <c r="AQ171" i="6"/>
  <c r="AR171" i="6"/>
  <c r="AQ156" i="6"/>
  <c r="AR156" i="6"/>
  <c r="AR132" i="6"/>
  <c r="AQ132" i="6"/>
  <c r="AU132" i="6" s="1"/>
  <c r="AR149" i="6"/>
  <c r="AQ149" i="6"/>
  <c r="AU149" i="6" s="1"/>
  <c r="AQ182" i="6"/>
  <c r="AR182" i="6"/>
  <c r="AR202" i="6"/>
  <c r="AQ202" i="6"/>
  <c r="AQ113" i="6"/>
  <c r="AR113" i="6"/>
  <c r="AQ158" i="6"/>
  <c r="AR158" i="6"/>
  <c r="AR130" i="6"/>
  <c r="AQ130" i="6"/>
  <c r="AR163" i="6"/>
  <c r="AQ163" i="6"/>
  <c r="AQ122" i="6"/>
  <c r="AR122" i="6"/>
  <c r="AQ127" i="6"/>
  <c r="AR127" i="6"/>
  <c r="AR141" i="6"/>
  <c r="AQ141" i="6"/>
  <c r="AQ123" i="6"/>
  <c r="AR123" i="6"/>
  <c r="AR192" i="6"/>
  <c r="AQ192" i="6"/>
  <c r="AU192" i="6" s="1"/>
  <c r="AQ128" i="6"/>
  <c r="AR128" i="6"/>
  <c r="AR126" i="6"/>
  <c r="AQ126" i="6"/>
  <c r="AQ181" i="6"/>
  <c r="AR181" i="6"/>
  <c r="AQ148" i="6"/>
  <c r="AR148" i="6"/>
  <c r="AR124" i="6"/>
  <c r="AQ124" i="6"/>
  <c r="AU124" i="6" s="1"/>
  <c r="AR137" i="6"/>
  <c r="AQ137" i="6"/>
  <c r="AQ173" i="6"/>
  <c r="AR173" i="6"/>
  <c r="AQ195" i="6"/>
  <c r="AR195" i="6"/>
  <c r="AQ183" i="6"/>
  <c r="AR183" i="6"/>
  <c r="AQ150" i="6"/>
  <c r="AR150" i="6"/>
  <c r="AQ114" i="6"/>
  <c r="AR114" i="6"/>
  <c r="AQ155" i="6"/>
  <c r="AR155" i="6"/>
  <c r="AQ111" i="6"/>
  <c r="AR111" i="6"/>
  <c r="AQ115" i="6"/>
  <c r="AR115" i="6"/>
  <c r="AR160" i="6"/>
  <c r="AQ160" i="6"/>
  <c r="AQ187" i="6"/>
  <c r="AR187" i="6"/>
  <c r="AQ176" i="6"/>
  <c r="AR176" i="6"/>
  <c r="AR144" i="6"/>
  <c r="AQ144" i="6"/>
  <c r="AQ116" i="6"/>
  <c r="AR116" i="6"/>
  <c r="AQ120" i="6"/>
  <c r="AR120" i="6"/>
  <c r="AQ169" i="6"/>
  <c r="AR169" i="6"/>
  <c r="AQ191" i="6"/>
  <c r="AR191" i="6"/>
  <c r="AQ179" i="6"/>
  <c r="AR179" i="6"/>
  <c r="AQ146" i="6"/>
  <c r="AR146" i="6"/>
  <c r="AQ188" i="6"/>
  <c r="AR188" i="6"/>
  <c r="AR151" i="6"/>
  <c r="AQ151" i="6"/>
  <c r="AR200" i="6"/>
  <c r="AQ200" i="6"/>
  <c r="AQ165" i="6"/>
  <c r="AR165" i="6"/>
  <c r="AR185" i="6"/>
  <c r="AQ185" i="6"/>
  <c r="AQ199" i="6"/>
  <c r="AR199" i="6"/>
  <c r="AQ118" i="6"/>
  <c r="AR118" i="6"/>
  <c r="AQ172" i="6"/>
  <c r="AR172" i="6"/>
  <c r="AQ140" i="6"/>
  <c r="AR140" i="6"/>
  <c r="AQ112" i="6"/>
  <c r="AR112" i="6"/>
  <c r="AQ201" i="6"/>
  <c r="AR201" i="6"/>
  <c r="AR161" i="6"/>
  <c r="AQ161" i="6"/>
  <c r="AQ133" i="6"/>
  <c r="AR133" i="6"/>
  <c r="AQ174" i="6"/>
  <c r="AR174" i="6"/>
  <c r="AQ142" i="6"/>
  <c r="AR142" i="6"/>
  <c r="AQ184" i="6"/>
  <c r="AR184" i="6"/>
  <c r="AQ147" i="6"/>
  <c r="AR147" i="6"/>
  <c r="AQ197" i="6"/>
  <c r="AR197" i="6"/>
  <c r="AQ177" i="6"/>
  <c r="AR177" i="6"/>
  <c r="AQ178" i="6"/>
  <c r="AR178" i="6"/>
  <c r="AQ159" i="6"/>
  <c r="AR159" i="6"/>
  <c r="AQ110" i="6"/>
  <c r="AR110" i="6"/>
  <c r="AU4" i="6" s="1"/>
  <c r="AR168" i="6"/>
  <c r="AQ168" i="6"/>
  <c r="AQ136" i="6"/>
  <c r="AR136" i="6"/>
  <c r="AQ203" i="6"/>
  <c r="AR203" i="6"/>
  <c r="AR198" i="6"/>
  <c r="AQ198" i="6"/>
  <c r="AR157" i="6"/>
  <c r="AQ157" i="6"/>
  <c r="AQ129" i="6"/>
  <c r="AR129" i="6"/>
  <c r="AR170" i="6"/>
  <c r="AQ170" i="6"/>
  <c r="AQ138" i="6"/>
  <c r="AR138" i="6"/>
  <c r="AQ180" i="6"/>
  <c r="AR180" i="6"/>
  <c r="AQ143" i="6"/>
  <c r="AR143" i="6"/>
  <c r="AQ193" i="6"/>
  <c r="AR193" i="6"/>
  <c r="AQ152" i="6"/>
  <c r="AR152" i="6"/>
  <c r="AQ154" i="6"/>
  <c r="AR154" i="6"/>
  <c r="AR196" i="6"/>
  <c r="AQ196" i="6"/>
  <c r="AQ164" i="6"/>
  <c r="AR164" i="6"/>
  <c r="AQ119" i="6"/>
  <c r="AR119" i="6"/>
  <c r="AR194" i="6"/>
  <c r="AQ194" i="6"/>
  <c r="AQ190" i="6"/>
  <c r="AR190" i="6"/>
  <c r="AQ153" i="6"/>
  <c r="AR153" i="6"/>
  <c r="AQ125" i="6"/>
  <c r="AR125" i="6"/>
  <c r="AQ166" i="6"/>
  <c r="AR166" i="6"/>
  <c r="AQ134" i="6"/>
  <c r="AR134" i="6"/>
  <c r="AQ175" i="6"/>
  <c r="AR175" i="6"/>
  <c r="AR139" i="6"/>
  <c r="AQ139" i="6"/>
  <c r="AQ189" i="6"/>
  <c r="AR189" i="6"/>
  <c r="AL115" i="6"/>
  <c r="S115" i="6" s="1"/>
  <c r="AH115" i="6"/>
  <c r="P115" i="6" s="1"/>
  <c r="AI115" i="6"/>
  <c r="R115" i="6" s="1"/>
  <c r="T115" i="6" s="1"/>
  <c r="U115" i="6" s="1"/>
  <c r="AJ115" i="6"/>
  <c r="Q115" i="6" s="1"/>
  <c r="O110" i="6"/>
  <c r="Q6" i="5"/>
  <c r="Q7" i="5"/>
  <c r="AU189" i="6" l="1"/>
  <c r="AU166" i="6"/>
  <c r="AU154" i="6"/>
  <c r="AU180" i="6"/>
  <c r="AU177" i="6"/>
  <c r="AU142" i="6"/>
  <c r="AU201" i="6"/>
  <c r="AU118" i="6"/>
  <c r="AU179" i="6"/>
  <c r="AU116" i="6"/>
  <c r="AU114" i="6"/>
  <c r="AU173" i="6"/>
  <c r="AU181" i="6"/>
  <c r="AU123" i="6"/>
  <c r="AU156" i="6"/>
  <c r="AU117" i="6"/>
  <c r="AU131" i="6"/>
  <c r="AU125" i="6"/>
  <c r="AU119" i="6"/>
  <c r="AU152" i="6"/>
  <c r="AU138" i="6"/>
  <c r="AU110" i="6"/>
  <c r="AU197" i="6"/>
  <c r="AU174" i="6"/>
  <c r="AU112" i="6"/>
  <c r="AU199" i="6"/>
  <c r="AU191" i="6"/>
  <c r="AU115" i="6"/>
  <c r="AU150" i="6"/>
  <c r="AU182" i="6"/>
  <c r="AU171" i="6"/>
  <c r="AU186" i="6"/>
  <c r="AU153" i="6"/>
  <c r="AU203" i="6"/>
  <c r="AU159" i="6"/>
  <c r="AU147" i="6"/>
  <c r="AU133" i="6"/>
  <c r="AU140" i="6"/>
  <c r="AU188" i="6"/>
  <c r="AU175" i="6"/>
  <c r="AU193" i="6"/>
  <c r="AU164" i="6"/>
  <c r="AU134" i="6"/>
  <c r="AU190" i="6"/>
  <c r="AU143" i="6"/>
  <c r="AU129" i="6"/>
  <c r="AU136" i="6"/>
  <c r="AU178" i="6"/>
  <c r="AU184" i="6"/>
  <c r="AU172" i="6"/>
  <c r="AU165" i="6"/>
  <c r="AU194" i="6"/>
  <c r="AU157" i="6"/>
  <c r="AU168" i="6"/>
  <c r="AU200" i="6"/>
  <c r="AU160" i="6"/>
  <c r="AU163" i="6"/>
  <c r="AU202" i="6"/>
  <c r="AU139" i="6"/>
  <c r="AU198" i="6"/>
  <c r="AU151" i="6"/>
  <c r="AU144" i="6"/>
  <c r="AU126" i="6"/>
  <c r="AU141" i="6"/>
  <c r="AU130" i="6"/>
  <c r="AU135" i="6"/>
  <c r="AU170" i="6"/>
  <c r="AU185" i="6"/>
  <c r="AU169" i="6"/>
  <c r="AU176" i="6"/>
  <c r="AU111" i="6"/>
  <c r="AU183" i="6"/>
  <c r="AU128" i="6"/>
  <c r="AU127" i="6"/>
  <c r="AU158" i="6"/>
  <c r="AU121" i="6"/>
  <c r="AU167" i="6"/>
  <c r="AU196" i="6"/>
  <c r="AU161" i="6"/>
  <c r="AU146" i="6"/>
  <c r="AU120" i="6"/>
  <c r="AU187" i="6"/>
  <c r="AU155" i="6"/>
  <c r="AU195" i="6"/>
  <c r="AU148" i="6"/>
  <c r="AU122" i="6"/>
  <c r="AU113" i="6"/>
  <c r="AU162" i="6"/>
  <c r="AU145" i="6"/>
  <c r="AU137" i="6"/>
  <c r="AL110" i="6"/>
  <c r="S110" i="6" s="1"/>
  <c r="AH110" i="6"/>
  <c r="P110" i="6" s="1"/>
  <c r="AI110" i="6"/>
  <c r="R110" i="6" s="1"/>
  <c r="T110" i="6" s="1"/>
  <c r="U110" i="6" s="1"/>
  <c r="AJ110" i="6"/>
  <c r="Q110" i="6" s="1"/>
  <c r="N4" i="5"/>
  <c r="I4" i="5"/>
  <c r="J7" i="5"/>
  <c r="O7" i="5"/>
  <c r="AM6" i="6"/>
  <c r="AJ6" i="6"/>
  <c r="AJ5" i="6"/>
  <c r="E24" i="1"/>
  <c r="B25" i="1" s="1"/>
  <c r="B31" i="1" s="1"/>
  <c r="H5" i="6" s="1"/>
  <c r="D24" i="1"/>
  <c r="C2" i="2" l="1"/>
  <c r="C5" i="6"/>
  <c r="E8" i="6"/>
  <c r="D25" i="1"/>
  <c r="C2" i="6"/>
  <c r="C2" i="5"/>
  <c r="C2" i="8"/>
  <c r="S12" i="5"/>
  <c r="X13" i="5"/>
  <c r="J12" i="5" l="1"/>
  <c r="Y13" i="5"/>
  <c r="Y5" i="5" s="1"/>
  <c r="X5" i="5"/>
  <c r="Z12" i="5"/>
  <c r="Z13" i="5"/>
  <c r="S13" i="5"/>
  <c r="J13" i="5" s="1"/>
  <c r="W12" i="5" l="1"/>
  <c r="U12" i="5"/>
  <c r="V12" i="5"/>
  <c r="Z5" i="5"/>
  <c r="O8" i="5" s="1"/>
  <c r="AI8" i="6"/>
  <c r="N8" i="5"/>
  <c r="L8" i="5"/>
  <c r="U13" i="5"/>
  <c r="W13" i="5"/>
  <c r="W5" i="5" s="1"/>
  <c r="V13" i="5"/>
  <c r="U5" i="5" l="1"/>
  <c r="G8" i="5" s="1"/>
  <c r="V5" i="5"/>
  <c r="I8" i="5" s="1"/>
  <c r="X6" i="5"/>
  <c r="O4" i="5" s="1"/>
  <c r="AA13" i="5"/>
  <c r="J8" i="5" l="1"/>
  <c r="U6" i="5"/>
  <c r="J4" i="5" l="1"/>
  <c r="X7" i="5"/>
  <c r="F5" i="5" s="1"/>
  <c r="B29" i="1" l="1"/>
  <c r="AA12" i="5" l="1"/>
  <c r="AD4" i="6" l="1"/>
  <c r="AD6" i="6"/>
  <c r="M5" i="6" l="1"/>
  <c r="AC8" i="6" s="1"/>
  <c r="AC14" i="6" l="1"/>
  <c r="AC15" i="6"/>
  <c r="AC13" i="6"/>
  <c r="AC16" i="6"/>
  <c r="AC12" i="6"/>
  <c r="N6" i="6"/>
  <c r="N5" i="6"/>
  <c r="AE8" i="6"/>
  <c r="AD8" i="6"/>
  <c r="AN6" i="6"/>
  <c r="AE12" i="6" l="1"/>
  <c r="AE16" i="6"/>
  <c r="AE13" i="6"/>
  <c r="AE15" i="6"/>
  <c r="AD13" i="6"/>
  <c r="M13" i="6" s="1"/>
  <c r="AD14" i="6"/>
  <c r="M14" i="6" s="1"/>
  <c r="AD15" i="6"/>
  <c r="M15" i="6" s="1"/>
  <c r="AD16" i="6"/>
  <c r="M16" i="6" s="1"/>
  <c r="AE14" i="6"/>
  <c r="AD12" i="6"/>
  <c r="M12" i="6" s="1"/>
  <c r="AF8" i="6"/>
  <c r="M8" i="6" l="1"/>
  <c r="AF12" i="6"/>
  <c r="N12" i="6" s="1"/>
  <c r="AF14" i="6"/>
  <c r="N14" i="6" s="1"/>
  <c r="AF15" i="6"/>
  <c r="N15" i="6" s="1"/>
  <c r="AF13" i="6"/>
  <c r="N13" i="6" s="1"/>
  <c r="AF16" i="6"/>
  <c r="N16" i="6" s="1"/>
  <c r="AG12" i="6" l="1"/>
  <c r="N8" i="6"/>
  <c r="AQ12" i="6"/>
  <c r="AG14" i="6"/>
  <c r="AG16" i="6"/>
  <c r="AG13" i="6"/>
  <c r="AG15" i="6"/>
  <c r="AJ4" i="6" l="1"/>
  <c r="AU12" i="6"/>
  <c r="O12" i="6"/>
  <c r="AI12" i="6" s="1"/>
  <c r="R12" i="6" s="1"/>
  <c r="O15" i="6"/>
  <c r="AJ15" i="6" s="1"/>
  <c r="Q15" i="6" s="1"/>
  <c r="AQ15" i="6"/>
  <c r="AU15" i="6" s="1"/>
  <c r="O16" i="6"/>
  <c r="AH16" i="6" s="1"/>
  <c r="P16" i="6" s="1"/>
  <c r="AJ16" i="6" s="1"/>
  <c r="Q16" i="6" s="1"/>
  <c r="AQ16" i="6"/>
  <c r="AU16" i="6" s="1"/>
  <c r="O13" i="6"/>
  <c r="AH13" i="6" s="1"/>
  <c r="P13" i="6" s="1"/>
  <c r="AJ13" i="6" s="1"/>
  <c r="Q13" i="6" s="1"/>
  <c r="AQ13" i="6"/>
  <c r="AU13" i="6" s="1"/>
  <c r="O14" i="6"/>
  <c r="AL14" i="6" s="1"/>
  <c r="S14" i="6" s="1"/>
  <c r="AQ14" i="6"/>
  <c r="AU14" i="6" s="1"/>
  <c r="AX4" i="6" l="1"/>
  <c r="AM5" i="6" s="1"/>
  <c r="AN5" i="6" s="1"/>
  <c r="AH12" i="6"/>
  <c r="P12" i="6" s="1"/>
  <c r="AL12" i="6"/>
  <c r="AJ12" i="6"/>
  <c r="Q12" i="6" s="1"/>
  <c r="AT4" i="6"/>
  <c r="AI15" i="6"/>
  <c r="R15" i="6" s="1"/>
  <c r="T15" i="6" s="1"/>
  <c r="O8" i="6"/>
  <c r="T12" i="6"/>
  <c r="U12" i="6" s="1"/>
  <c r="AH15" i="6"/>
  <c r="P15" i="6" s="1"/>
  <c r="AI13" i="6"/>
  <c r="R13" i="6" s="1"/>
  <c r="T13" i="6" s="1"/>
  <c r="U13" i="6" s="1"/>
  <c r="AI16" i="6"/>
  <c r="R16" i="6" s="1"/>
  <c r="T16" i="6" s="1"/>
  <c r="AI14" i="6"/>
  <c r="R14" i="6" s="1"/>
  <c r="T14" i="6" s="1"/>
  <c r="U14" i="6" s="1"/>
  <c r="AH14" i="6"/>
  <c r="P14" i="6" s="1"/>
  <c r="AJ14" i="6" s="1"/>
  <c r="Q14" i="6" s="1"/>
  <c r="AL16" i="6"/>
  <c r="S16" i="6" s="1"/>
  <c r="AL13" i="6"/>
  <c r="S13" i="6" s="1"/>
  <c r="AL15" i="6"/>
  <c r="S15" i="6" s="1"/>
  <c r="S12" i="6" l="1"/>
  <c r="AQ4" i="6" s="1"/>
  <c r="AO4" i="6"/>
  <c r="P8" i="6"/>
  <c r="R8" i="6"/>
  <c r="U15" i="6"/>
  <c r="U16" i="6"/>
  <c r="C6" i="6" l="1"/>
  <c r="S8" i="6"/>
  <c r="AP5" i="6"/>
  <c r="AO5" i="6"/>
  <c r="U5" i="6" s="1"/>
  <c r="AO6" i="6" l="1"/>
  <c r="U6" i="6" s="1"/>
</calcChain>
</file>

<file path=xl/sharedStrings.xml><?xml version="1.0" encoding="utf-8"?>
<sst xmlns="http://schemas.openxmlformats.org/spreadsheetml/2006/main" count="1265" uniqueCount="636">
  <si>
    <t>Informations générales</t>
  </si>
  <si>
    <t>Champs d'entrée / de sortie du code couleur</t>
  </si>
  <si>
    <t>Entrée</t>
  </si>
  <si>
    <t>Entrée optionnelle</t>
  </si>
  <si>
    <t>Valeur incorrecte</t>
  </si>
  <si>
    <t>Champ de sortie / Calcul / Information</t>
  </si>
  <si>
    <t>Numéro IDE</t>
  </si>
  <si>
    <t>Le numéro d'identification de votre entreprise. Vous pouvez le trouver à l'adresse suivante : https://www.uid.admin.ch</t>
  </si>
  <si>
    <t>Numéro REE</t>
  </si>
  <si>
    <t>Votre numéro de registre des entreprises et des établissements, en abrégé numéro REE. Vous pouvez le trouver à l'Office fédéral de la statistique : https://www.bfs.admin.ch/bfs/fr/home/registres/registre-entreprises/registre-entreprises-etablissements.html</t>
  </si>
  <si>
    <t>Nom de l'entreprise</t>
  </si>
  <si>
    <t>Le nom officiel de l'entreprise tel qu'il est enregistré dans les registres REE et IDE.</t>
  </si>
  <si>
    <t>Toute l'entreprise / secteur d'exploitation</t>
  </si>
  <si>
    <t>Le nom de la partie de l'entreprise pour laquelle l'indemnité en cas de réduction de l’horaire de travail est demandée. Si vous demandez la réduction de l'horaire de travail pour l'ensemble de l'entreprise, indiquez "toute l'entreprise".</t>
  </si>
  <si>
    <t>Rue, numéro, NPA, lieu</t>
  </si>
  <si>
    <t xml:space="preserve">L'adresse de l'entreprise ou du secteur d'exploitation pour laquelle ou lequel la demande a été effectuée. </t>
  </si>
  <si>
    <t>Type de personne de contact</t>
  </si>
  <si>
    <t xml:space="preserve">Veuillez indiquer si la personne de contact est une personne interne à l’entreprise ou un tiers autorisé. </t>
  </si>
  <si>
    <t>Nom, prénom, téléphone, e-mail de la personne de contact</t>
  </si>
  <si>
    <t>Pour toute question, nous vous remercions de bien vouloir nous communiquer les coordonnées exactes et complètes de la personne de contact.</t>
  </si>
  <si>
    <t>Données de paiement (IBAN)</t>
  </si>
  <si>
    <t xml:space="preserve">Les indemnités en cas de réduction de l’horaire de travail seront versées sur ce compte. </t>
  </si>
  <si>
    <t>Nom, prénom, adresse, NPA et lieu (Titulaire du compte si différent des données de l'entreprise)</t>
  </si>
  <si>
    <t>À remplir si les données du compte ne correspondent pas aux données de l'entreprise indiquées ci-dessus.</t>
  </si>
  <si>
    <t>Convention collective de travail valide</t>
  </si>
  <si>
    <t>Date du dernier paiement des salaires</t>
  </si>
  <si>
    <t xml:space="preserve">Horaire hebdomadaire à accomplir durant la période de décompte </t>
  </si>
  <si>
    <t xml:space="preserve">Les heures de travail hebdomadaires peuvent fluctuer selon les saisons. Veuillez saisir la durée de travail prévue applicable durant la période de décompte. </t>
  </si>
  <si>
    <t>Période de décompte</t>
  </si>
  <si>
    <t xml:space="preserve">Délai de remise      </t>
  </si>
  <si>
    <t xml:space="preserve">La date est calculée automatiquement. La demande doit être déposée au plus tard trois mois après la fin de la période de décompte. Exemple : pour mars, le délai se termine le 30 juin. </t>
  </si>
  <si>
    <t xml:space="preserve">Nombre de jours ouvrables dans l'année  </t>
  </si>
  <si>
    <t xml:space="preserve">Ce nombre est calculé automatiquement.                           </t>
  </si>
  <si>
    <t>Montant maximal du salaire déterminant</t>
  </si>
  <si>
    <t xml:space="preserve">Ce montant est calculé automatiquement dès qu'une période de décompte est saisie. </t>
  </si>
  <si>
    <t>Perte de travail en raison de la fluctuation saisonnière en pourcent</t>
  </si>
  <si>
    <t>Jours d'attente</t>
  </si>
  <si>
    <t>Le taux est calculé automatiquement dès qu'une période de décompte est saisie.</t>
  </si>
  <si>
    <t>Lieu, date, signature</t>
  </si>
  <si>
    <t>N'oubliez pas de dater et de signer la demande.</t>
  </si>
  <si>
    <t>Ont droit à l'indemnité :</t>
  </si>
  <si>
    <t>*</t>
  </si>
  <si>
    <t>Les employés qui sont soumis à l’obligation de cotiser à l’AC</t>
  </si>
  <si>
    <t xml:space="preserve">Les employés ayant terminé leur scolarité obligatoire mais qui n’ont pas encore atteint l’âge minimum pour cotiser à l’AVS. </t>
  </si>
  <si>
    <t>N'ont pas droit à une indemnité de réduction de l'horaire de travail :</t>
  </si>
  <si>
    <t>(voir la brochure  "Indemnité en cas de réduction de l'horaire de travail")</t>
  </si>
  <si>
    <t>Les employés dont le rapport de travail a été résilié, pendant le délai de préavis légal ou contractuel, sans qu'il soit nécessaire de savoir quelle partie a mis fin à la relation de travail ;</t>
  </si>
  <si>
    <t>Les employés dont la perte d'heures de travail ne peut être déterminée ou dont les heures de travail ne peuvent être contrôlées de manière adéquate. Le respect de cette disposition légale nécessite un contrôle du temps de travail ;</t>
  </si>
  <si>
    <t xml:space="preserve">Le conjoint ou partenaire enregistré de l’employeur occupé dans l’entreprise de celui-ci ; </t>
  </si>
  <si>
    <t>Les personnes qui, en qualité d’associés, de détenteur d’une participation financière ou de membre d’un organe de décision de l’entreprise, peuvent déterminer ou influencer de manière significative les décisions de l’employeur, ainsi que leur conjoint ou leur partenaire enregistré. Les personnes qui exercent une influence significative comprennent généralement les personnes avec signature individuelle et ceux qui ont un intérêt financier important dans l’entreprise ;</t>
  </si>
  <si>
    <t>Les employés qui n'acceptent pas la réduction du temps de travail (rémunération selon le contrat de travail) ;</t>
  </si>
  <si>
    <t>Les employés qui bénéficient d’un contrat de durée déterminée, sans possibilité de résilier de manière anticipée ;</t>
  </si>
  <si>
    <t>Les employés qui sont en apprentissage et les personnes qui leur sont assimilées ;</t>
  </si>
  <si>
    <t>Les employés qui sont engagés par l’intermédiaire d’une entreprise de travail temporaire. Ni l'agence de travail temporaire ni l'entreprise qui fournit le travail ne peuvent demander d’indemnité en cas de réduction de l’horaire de travail pour ces employés ;</t>
  </si>
  <si>
    <t>Les employés dont la perte de travail est due à un conflit collectif de travail ;</t>
  </si>
  <si>
    <t>Les employés qui ont été embauchés par une entreprise tierce.</t>
  </si>
  <si>
    <t>Veuillez dresser la liste de tous les employés ayant droit aux prestations dans l’entreprise ou le secteur d’exploitation, même s’ils n’ont pas d’heures perdues.</t>
  </si>
  <si>
    <t>Salaire mensuel / Salaire horaire</t>
  </si>
  <si>
    <t>Avez-vous convenu d'un 13e mois de salaire avec l'employé concerné ? Si oui, saisissez 13, si non, 12.</t>
  </si>
  <si>
    <t>Veuillez indiquer toutes les autres composantes du salaire soumises à l'AVS, telles que les primes de nuit et de dimanche ou les primes et gratifications, si elles ne sont pas versées pendant la période de paie.</t>
  </si>
  <si>
    <t>Nombre de jours de vacances par an</t>
  </si>
  <si>
    <t>Veuillez indiquer les jours de congés annuels convenus par contrat.</t>
  </si>
  <si>
    <t>Nombre de jours fériés par an</t>
  </si>
  <si>
    <t>Veuillez indiquer le nombre de jours fériés accordés. 
Important : pour les salariés à temps partiel, seuls les jours fériés tombant sur des jours de travail effectif peuvent être saisis. Exemple : si une personne travaille à 60 % du lundi au mercredi, le Vendredi saint et le jour de l'Ascension ne doivent pas être comptés. Si, en revanche, quelqu'un travaille 5 jours par semaine avec un temps de travail cible réduit, alors tous les jours fériés sont comptés, à condition qu'ils ne tombent pas un jour non ouvrable (par exemple, le dimanche).</t>
  </si>
  <si>
    <t>La durée de travail hebdomadaire moyenne due convenue par contrat. Cela peut varier selon les saisons, par exemple 44 h / semaine au semestre d'été, mais seulement 40 h / semaine au semestre d'hiver. Dans ce cas, le chiffre requis est de 42 h / semaine.</t>
  </si>
  <si>
    <t>Les heures effectives dues dans la période de décompte déclarée doivent être saisies ici.</t>
  </si>
  <si>
    <r>
      <rPr>
        <b/>
        <sz val="10"/>
        <color theme="1"/>
        <rFont val="Arial"/>
        <family val="2"/>
      </rPr>
      <t>- Hebdomad.</t>
    </r>
    <r>
      <rPr>
        <sz val="10"/>
        <color theme="1"/>
        <rFont val="Arial"/>
        <family val="2"/>
      </rPr>
      <t xml:space="preserve"> </t>
    </r>
    <r>
      <rPr>
        <b/>
        <sz val="10"/>
        <color theme="1"/>
        <rFont val="Arial"/>
        <family val="2"/>
      </rPr>
      <t>:</t>
    </r>
    <r>
      <rPr>
        <sz val="10"/>
        <color theme="1"/>
        <rFont val="Arial"/>
        <family val="2"/>
      </rPr>
      <t xml:space="preserve"> le temps de travail hebdomadaire dû, sans les heures de rattrapage. Ce nombre peut différer de la moyenne annuelle des heures dues hebdomadaires, voir ci-dessus.</t>
    </r>
  </si>
  <si>
    <t>Les heures travaillées effectives durant la période de décompte.</t>
  </si>
  <si>
    <t>Solde horaire mobile</t>
  </si>
  <si>
    <r>
      <rPr>
        <b/>
        <sz val="10"/>
        <color theme="1"/>
        <rFont val="Arial"/>
        <family val="2"/>
      </rPr>
      <t xml:space="preserve">- Fin période précédente : </t>
    </r>
    <r>
      <rPr>
        <sz val="10"/>
        <color theme="1"/>
        <rFont val="Arial"/>
        <family val="2"/>
      </rPr>
      <t>Solde au début de la période de décompte.</t>
    </r>
  </si>
  <si>
    <r>
      <t>- Fin période concernée :</t>
    </r>
    <r>
      <rPr>
        <sz val="10"/>
        <color theme="1"/>
        <rFont val="Arial"/>
        <family val="2"/>
      </rPr>
      <t xml:space="preserve"> Solde à la fin de la période de décompte.</t>
    </r>
  </si>
  <si>
    <t xml:space="preserve">Indiquez toutes les heures supplémentaires effectuées au cours des 6 mois précédant le début du délai-cadre de 2 ans qui n'ont pas été compensées en temps de travail. Après le début du délai-cadre, toutes les heures supplémentaires effectuées au cours du délai-cadre et non compensées en temps doivent être saisies, à condition qu'elles ne remontent pas à plus de 12 mois. Ces heures supplémentaires sont d’abord compensées par les éventuelles heures perdues imputables à des facteurs saisonniers puis avec les heures perdues à prendre en considération. Le solde des heures en plus qui n’aura pas pu être compensé est à reporter sur la période de décompte suivante. </t>
  </si>
  <si>
    <t>Si les employés travaillent pour un autre employeur pendant la période de décompte, les revenus doivent être déclarés.</t>
  </si>
  <si>
    <t>Ce champ doit être utilisé pour signaler si un employé a droit ou non aux prestations par rapport à la période précédente. Veuillez sélectionner une entrée dans le menu déroulant. S'il n'y a pas eu de changement par rapport au mois précédent, laissez le champ vide.</t>
  </si>
  <si>
    <t>Date du changement</t>
  </si>
  <si>
    <t>Veuillez indiquer la date exacte à laquelle le changement décrit ci-dessus a eu lieu. Si aucun changement n'est intervenu, laissez le champ vide.</t>
  </si>
  <si>
    <t>Convention collective de travail différente</t>
  </si>
  <si>
    <t>Vous avez peut-être spécifié la convention collective de travail CCT en vigueur dans la demande. Si des employés sont soumis à une autre CCT, indiquez-la ici. Sinon, laissez le champ vide.</t>
  </si>
  <si>
    <t>Dans la période de décompte demandée, seules les heures perdues qui dépassent la moyenne des heures perdues pour les deux mois de comparaison seront compensées.</t>
  </si>
  <si>
    <t>Calcul pour la période de l'avant-dernière année ou la période de l'année précédente</t>
  </si>
  <si>
    <t>Ne complétez que pour les employés qui ont effectivement travaillé dans l’entreprise ou le secteur correspondant au cours de la période de l'avant-dernière année ou de l'année précédente. Laissez un blanc pour tous les autres.</t>
  </si>
  <si>
    <r>
      <rPr>
        <b/>
        <sz val="10"/>
        <color theme="1"/>
        <rFont val="Arial"/>
        <family val="2"/>
      </rPr>
      <t>- Hebdomad. :</t>
    </r>
    <r>
      <rPr>
        <sz val="10"/>
        <color theme="1"/>
        <rFont val="Arial"/>
        <family val="2"/>
      </rPr>
      <t xml:space="preserve"> les heures dues effectives, sans les heures de rattrapage. Ce nombre peut s'écarter de la moyenne annuelle des heures de travail hebdomadaires prévues, voir ci-dessus.</t>
    </r>
  </si>
  <si>
    <r>
      <t xml:space="preserve">- Heures perdues de la période de l'avant-dernière année, ou de l'année précédente : </t>
    </r>
    <r>
      <rPr>
        <sz val="10"/>
        <color theme="1"/>
        <rFont val="Arial"/>
        <family val="2"/>
      </rPr>
      <t>à titre d'information uniquement. Ce chiffre est utilisé pour calculer les heures perdues dues à une fluctuation saisonnière.</t>
    </r>
  </si>
  <si>
    <t>L'indemnité calculée est approximative et peut différer du montant réel payé.</t>
  </si>
  <si>
    <t>Demande d'indemnité en cas de réduction de l’horaire de travail</t>
  </si>
  <si>
    <t>Toute l'entreprise / secteur d‘exploitation</t>
  </si>
  <si>
    <t>Rue</t>
  </si>
  <si>
    <t>Numéro</t>
  </si>
  <si>
    <t>NPA</t>
  </si>
  <si>
    <t>Lieu</t>
  </si>
  <si>
    <t>Nom de la personne de contact</t>
  </si>
  <si>
    <t>Prénom de la personne de contact</t>
  </si>
  <si>
    <t>Téléphone</t>
  </si>
  <si>
    <t>E-mail</t>
  </si>
  <si>
    <t>Horaire hebdomadaire à accomplir durant la période de décompte</t>
  </si>
  <si>
    <t>Délai de remise</t>
  </si>
  <si>
    <t>Nombre jours ouvrables dans l’année</t>
  </si>
  <si>
    <t>Taux de cotisation AVS / AI / APG / AC en pourcent</t>
  </si>
  <si>
    <t>Remarques :</t>
  </si>
  <si>
    <t>Lieu :</t>
  </si>
  <si>
    <t>Date :</t>
  </si>
  <si>
    <t xml:space="preserve">Signature : </t>
  </si>
  <si>
    <t>Entreprise/Sect. d’expl. :</t>
  </si>
  <si>
    <t>Période de décompte :</t>
  </si>
  <si>
    <t>Verteilt</t>
  </si>
  <si>
    <t>(Halb)Tageweise</t>
  </si>
  <si>
    <t>Données du personnel</t>
  </si>
  <si>
    <t>Données salariales</t>
  </si>
  <si>
    <t>N° AVS</t>
  </si>
  <si>
    <t>Nom</t>
  </si>
  <si>
    <t>Prénom</t>
  </si>
  <si>
    <t>Date de naissance</t>
  </si>
  <si>
    <t>Salaire mensuel</t>
  </si>
  <si>
    <t>Salaire horaire</t>
  </si>
  <si>
    <t>Nombre de jours de vacances
par an</t>
  </si>
  <si>
    <t>Solde heures
en plus mois 
précédents</t>
  </si>
  <si>
    <t>hebdomad.</t>
  </si>
  <si>
    <t>fin période 
précédente</t>
  </si>
  <si>
    <t>fin période
concernée</t>
  </si>
  <si>
    <t>AHV-
pflichtig</t>
  </si>
  <si>
    <t>Anzahl
bezugs-
berechtigte
Mitarbeiter</t>
  </si>
  <si>
    <t>Regel 7
FF12</t>
  </si>
  <si>
    <t>S13 / 12</t>
  </si>
  <si>
    <t>Regel 9
deApM</t>
  </si>
  <si>
    <t>Regel 10
Std.-Lohn
ohne
Prämie</t>
  </si>
  <si>
    <t>Regel11
Std.-Lohn
mit
Prämie</t>
  </si>
  <si>
    <t>Regel 12
Monatslohn
ohne
Prämie</t>
  </si>
  <si>
    <t>Regel 13
Monatslohn
mit
Prämie</t>
  </si>
  <si>
    <t>Regel 14
Vergleichs-
wert</t>
  </si>
  <si>
    <t>Anrechen-
barer
Std.-Verd.
aSV</t>
  </si>
  <si>
    <t>Regel 14 
Anrechen-
barer Std.-
Verdienst</t>
  </si>
  <si>
    <t>Regel 14
Warnungs-
anzeige</t>
  </si>
  <si>
    <t>Name,Vorname</t>
  </si>
  <si>
    <t>756.0987.6543.21</t>
  </si>
  <si>
    <t>Dupont</t>
  </si>
  <si>
    <t>Marie</t>
  </si>
  <si>
    <t>Passage du statut apprenti -&gt; salarié</t>
  </si>
  <si>
    <t xml:space="preserve">A remplir uniquement si l’autorité  </t>
  </si>
  <si>
    <t>cantonale a émis une réserve en</t>
  </si>
  <si>
    <t>AusfallVVJ</t>
  </si>
  <si>
    <t>AusfallVJ</t>
  </si>
  <si>
    <t>ce sens dans la décision.</t>
  </si>
  <si>
    <t>Calcul période avant-dernière année</t>
  </si>
  <si>
    <t xml:space="preserve">Calcul période année précédente </t>
  </si>
  <si>
    <t>Durchschnitt</t>
  </si>
  <si>
    <t>Total</t>
  </si>
  <si>
    <t>Heures perdues</t>
  </si>
  <si>
    <t>total y c. hres
acc. d'av.</t>
  </si>
  <si>
    <t>anrechen-
barer Std.-
Verdienst</t>
  </si>
  <si>
    <t>vertragl.
wöchentl.
Arbeitszeit</t>
  </si>
  <si>
    <t>Ausfall-
stunden
Vorvorjahr</t>
  </si>
  <si>
    <t>Ausfall-
stunden
Vorjahr</t>
  </si>
  <si>
    <t>Sollstd.
betr. MA Vorjahr</t>
  </si>
  <si>
    <t>Absenzen
betr. MA
Vorjahr</t>
  </si>
  <si>
    <t>Sollstd.
betr. MA Vorvorjahr</t>
  </si>
  <si>
    <t>Absenzen
betr. MA
Vorvorjahr</t>
  </si>
  <si>
    <t>Max. der
Spalte</t>
  </si>
  <si>
    <t>Heures journalières perdues au cours de la période de décompte</t>
  </si>
  <si>
    <t>Jour
1</t>
  </si>
  <si>
    <t>Jour
2</t>
  </si>
  <si>
    <t>Jour
3</t>
  </si>
  <si>
    <t>Jour
4</t>
  </si>
  <si>
    <t>Jour
5</t>
  </si>
  <si>
    <t>Jour
6</t>
  </si>
  <si>
    <t>Jour
7</t>
  </si>
  <si>
    <t>Jour
8</t>
  </si>
  <si>
    <t>Jour
9</t>
  </si>
  <si>
    <t>Jour
10</t>
  </si>
  <si>
    <t>Jour
11</t>
  </si>
  <si>
    <t>Jour
12</t>
  </si>
  <si>
    <t>Jour
13</t>
  </si>
  <si>
    <t>Jour
14</t>
  </si>
  <si>
    <t>Jour
15</t>
  </si>
  <si>
    <t>Jour
16</t>
  </si>
  <si>
    <t>Jour
17</t>
  </si>
  <si>
    <t>Jour
18</t>
  </si>
  <si>
    <t>Jour
19</t>
  </si>
  <si>
    <t>Jour
20</t>
  </si>
  <si>
    <t>Jour
21</t>
  </si>
  <si>
    <t>Jour
22</t>
  </si>
  <si>
    <t>Jour
23</t>
  </si>
  <si>
    <t>Jour
24</t>
  </si>
  <si>
    <t>Jour
25</t>
  </si>
  <si>
    <t>Jour
26</t>
  </si>
  <si>
    <t>Jour
27</t>
  </si>
  <si>
    <t>Jour
28</t>
  </si>
  <si>
    <t>Jour
29</t>
  </si>
  <si>
    <t>Jour
30</t>
  </si>
  <si>
    <t>Jour
31</t>
  </si>
  <si>
    <t>Signature</t>
  </si>
  <si>
    <t>Résumé</t>
  </si>
  <si>
    <t>Attention : Le montant du paiement  final peut être différent du résultat calculé ici. Le calcul est effectué à titre indicatif et sans garantie.</t>
  </si>
  <si>
    <t>Nombre de travailleurs ayant droit :</t>
  </si>
  <si>
    <t>Taux de cotisation AVS / AI / APG / AC :</t>
  </si>
  <si>
    <t>Perte de travail :</t>
  </si>
  <si>
    <t>Nombre de travailleurs concernés :</t>
  </si>
  <si>
    <t>Bonification revendiquée brute :</t>
  </si>
  <si>
    <t>Karenztage:</t>
  </si>
  <si>
    <t>Gain horaire
à prendre
en cons.</t>
  </si>
  <si>
    <t>Heures
perdues
total</t>
  </si>
  <si>
    <t>Heures
perdues
à pdr. en
cons.</t>
  </si>
  <si>
    <t>Perte de gain</t>
  </si>
  <si>
    <t>Déduction
delai d'att.
80%</t>
  </si>
  <si>
    <t>Bonification
revendiquée
nette</t>
  </si>
  <si>
    <t>Bonification
revendiquée
brute</t>
  </si>
  <si>
    <t>Différence</t>
  </si>
  <si>
    <t>Wöchentl.
Arbeitszeit
in der AP</t>
  </si>
  <si>
    <t>Anrechen-
barer Std.-
Verdienst</t>
  </si>
  <si>
    <t>Regel 7
Gleitzeit
c</t>
  </si>
  <si>
    <t>Regel 8
Ausfall-
stunden
total</t>
  </si>
  <si>
    <t>Max(D12,0)</t>
  </si>
  <si>
    <t>Regel 9
Prozentualer
Arbeitsausfall</t>
  </si>
  <si>
    <t>Regel 10
Saisonale
Ausfall-
stunden</t>
  </si>
  <si>
    <t>Regel 11
Proz. Wirts. Bed.
Arbeitsausfall</t>
  </si>
  <si>
    <t>Regel 12
Anrechen-
bare
Ausfall-Std.</t>
  </si>
  <si>
    <t>Regel 13
Verdienst-
ausfall
100%</t>
  </si>
  <si>
    <t>Regel 14
Verdienst-
ausfall
80%</t>
  </si>
  <si>
    <t>Regel 15
Abzug
Karenztage
80%</t>
  </si>
  <si>
    <t>Regel 17
Abzug
Zwischen-
beschäftigung</t>
  </si>
  <si>
    <t>Verdienst
Zwischen-
beschäftigung</t>
  </si>
  <si>
    <t>Regel 19/20
Beantragte
Vergütung</t>
  </si>
  <si>
    <t>Anzahl
betroffene.
Mitarbeiter</t>
  </si>
  <si>
    <t>Anzahl
bezugsberechtigte
Mitarbeiter</t>
  </si>
  <si>
    <t>Sollstd.
Bezugsber
Mitarbeiter</t>
  </si>
  <si>
    <t>Absenzen
bezugsber.
Mitarbeiter</t>
  </si>
  <si>
    <t>Verdienst-
ausfall
100%</t>
  </si>
  <si>
    <t>Sollstd. Abr.-
periode inkl.
Vorholzeit</t>
  </si>
  <si>
    <t>Bezahlte /
Unbezahlte
Absenzen</t>
  </si>
  <si>
    <t>AHV-pflichtige
Abzugsbasis</t>
  </si>
  <si>
    <t>#Antrag</t>
  </si>
  <si>
    <t>Art der Ansprechperson</t>
  </si>
  <si>
    <t>1 - Personne interne</t>
  </si>
  <si>
    <t>2 - Tiers (procuration jointe)</t>
  </si>
  <si>
    <t xml:space="preserve">#Stammdaten MA / </t>
  </si>
  <si>
    <t>Veränderungen gegenüber Vormonat</t>
  </si>
  <si>
    <t>Pas d'approbation pour la RHT</t>
  </si>
  <si>
    <t>Début du délai de congé</t>
  </si>
  <si>
    <t>Kurzarbeit</t>
  </si>
  <si>
    <t>Modification du congé</t>
  </si>
  <si>
    <t>Transfert vers un autre secteur</t>
  </si>
  <si>
    <t>Retraite</t>
  </si>
  <si>
    <t>Nouveau dans position d'employeur</t>
  </si>
  <si>
    <t>Nouvel employé</t>
  </si>
  <si>
    <t>Décès</t>
  </si>
  <si>
    <t>Karenztage</t>
  </si>
  <si>
    <t>In diese Kolonne nicht übersetzen</t>
  </si>
  <si>
    <t>deutsch</t>
  </si>
  <si>
    <t>Wählen Sprache / choisir langue / scegliere lingua_x000D_1 = deutsch, allemand, tedesco_x000D_2 = französisch, français, francese_x000D_3 = italienisch, italien, italiano</t>
  </si>
  <si>
    <t>Wählen Sprache / choisir langue / scegliere lingua</t>
  </si>
  <si>
    <t>Wählen Sprache</t>
  </si>
  <si>
    <t>1 = deutsch, allemand, tedesco</t>
  </si>
  <si>
    <t>2 = französisch, français, francese</t>
  </si>
  <si>
    <t>französisch</t>
  </si>
  <si>
    <t>3 = italienisch, italien, italiano</t>
  </si>
  <si>
    <t>italienisch</t>
  </si>
  <si>
    <t>Sprache / langue / lingua</t>
  </si>
  <si>
    <t>Sprache</t>
  </si>
  <si>
    <t>Blattnamen maximal 31 Zeichen</t>
  </si>
  <si>
    <t>Stammdaten Betrieb &amp; Abteilung</t>
  </si>
  <si>
    <t>Stammdaten Mitarbeiter</t>
  </si>
  <si>
    <t>Saisonale Ausfallstunden</t>
  </si>
  <si>
    <t>Abrechnung von Kurzarbeit</t>
  </si>
  <si>
    <t>Hilfsdaten</t>
  </si>
  <si>
    <t>Übersetzungstexte</t>
  </si>
  <si>
    <t>Header &amp; Footer (Left, Center, Right)</t>
  </si>
  <si>
    <t>Header &amp; Footer Blatt 1</t>
  </si>
  <si>
    <t>&amp;"Arial"&amp;8Arbeitslosenversicherung</t>
  </si>
  <si>
    <t>&amp;"Arial"&amp;8</t>
  </si>
  <si>
    <t>Arbeitslosenversicherung</t>
  </si>
  <si>
    <t>&amp;"Arial"&amp;10&amp;BStammdaten Betrieb/Betriebsabteilung</t>
  </si>
  <si>
    <t>&amp;"Arial"&amp;10&amp;B</t>
  </si>
  <si>
    <t>Stammdaten Betrieb/Betriebsabteilung</t>
  </si>
  <si>
    <t>&amp;"Arial"&amp;8_x000D_Für Fragen dieses Arbeitsblatt betreffend wenden Sie sich bitte an Ihre Arbeitslosenkasse.</t>
  </si>
  <si>
    <t>Für Fragen dieses Arbeitsblatt betreffend wenden Sie sich bitte an Ihre Arbeitslosenkasse.</t>
  </si>
  <si>
    <t>&amp;"Arial"&amp;8&amp;D V1.83(09.2019)</t>
  </si>
  <si>
    <t>&amp;"Arial"&amp;8&amp;D</t>
  </si>
  <si>
    <t>Header &amp; Footer Blatt 2</t>
  </si>
  <si>
    <t>&amp;"Arial"&amp;10&amp;BStammdaten Mitarbeiter</t>
  </si>
  <si>
    <t>&amp;"Arial"&amp;8Seite &amp;P</t>
  </si>
  <si>
    <t>Seite &amp;P</t>
  </si>
  <si>
    <t>Header &amp; Footer Blatt 3</t>
  </si>
  <si>
    <t>&amp;"Arial"&amp;10&amp;BSaisonale Ausfallstunden_x000D_&amp;B&amp;"Arial"&amp;8(Formular 716.303.1)</t>
  </si>
  <si>
    <t>&amp;B&amp;"Arial"&amp;8</t>
  </si>
  <si>
    <t>(Formular 716.303.1)</t>
  </si>
  <si>
    <t>Header &amp; Footer Blatt 4</t>
  </si>
  <si>
    <t>&amp;"Arial"&amp;10&amp;BAbrechnung von Kurzarbeit_x000D_&amp;B&amp;"Arial"&amp;8(Formular 716.303)</t>
  </si>
  <si>
    <t>(Formular 716.303)</t>
  </si>
  <si>
    <t>Header &amp; Footer TCRD Blatt 1</t>
  </si>
  <si>
    <t>&amp;"Arial"&amp;10_x000D__x000D_Korrigierte Abrechnung des SECO</t>
  </si>
  <si>
    <t>&amp;"Arial"&amp;10</t>
  </si>
  <si>
    <t>Korrigierte Abrechnung des SECO</t>
  </si>
  <si>
    <t xml:space="preserve">Beilage </t>
  </si>
  <si>
    <t>&amp;"Arial"&amp;10_x000D__x000D_Beilage 0 zu Revisionsverfügung AGK 0</t>
  </si>
  <si>
    <t xml:space="preserve"> zu Revisionsverfügung AGK </t>
  </si>
  <si>
    <t>&amp;"Arial"&amp;10_x000D_SECO/TCRD/0</t>
  </si>
  <si>
    <t>SECO/TCRD/</t>
  </si>
  <si>
    <t>&amp;"Arial"&amp;10&amp;D</t>
  </si>
  <si>
    <t>&amp;D</t>
  </si>
  <si>
    <t>&amp;"Arial"&amp;10Seite &amp;P von &amp;N</t>
  </si>
  <si>
    <t>Seite &amp;P von &amp;N</t>
  </si>
  <si>
    <t>Header &amp; Footer TCRD Blatt 2</t>
  </si>
  <si>
    <t>Header &amp; Footer TCRD Blatt 3</t>
  </si>
  <si>
    <t>Header &amp; Footer TCRD Blatt 4</t>
  </si>
  <si>
    <t>Konstanten Blatt 1</t>
  </si>
  <si>
    <t>BUR-Nr.</t>
  </si>
  <si>
    <t>Firmenname</t>
  </si>
  <si>
    <t>Strasse/Nr.</t>
  </si>
  <si>
    <t>PLZ</t>
  </si>
  <si>
    <t>Ort</t>
  </si>
  <si>
    <t>Sachbearbeiter</t>
  </si>
  <si>
    <t>Telefon</t>
  </si>
  <si>
    <t>Telefax</t>
  </si>
  <si>
    <t>e-Mail</t>
  </si>
  <si>
    <t>Zahlungsverbindung</t>
  </si>
  <si>
    <t>Betrieb/Betriebsabteilung</t>
  </si>
  <si>
    <t>Abrechnungsperiode</t>
  </si>
  <si>
    <t>Eingabefrist</t>
  </si>
  <si>
    <t>Beginn Kurzarbeit</t>
  </si>
  <si>
    <t>Ende Kurzarbeit</t>
  </si>
  <si>
    <t>Betriebsgrösse</t>
  </si>
  <si>
    <t>Anzahl Arbeitstage/Jahr</t>
  </si>
  <si>
    <t>Jahresd. wöchentl. Normalarbeitsz.</t>
  </si>
  <si>
    <t>Max. massgeb. Verdienst</t>
  </si>
  <si>
    <t>Saisonal bed. Arbeitsausfall %</t>
  </si>
  <si>
    <t>Beitragssatz AHV/IV/EO/ALV%</t>
  </si>
  <si>
    <t>TCRD Beilage-Nr.</t>
  </si>
  <si>
    <t>TCRD Verfügungs-Nr.</t>
  </si>
  <si>
    <t>TCRD Kurzzeichen Inspektor</t>
  </si>
  <si>
    <t>Farbcode Ein-/Ausgabefelder</t>
  </si>
  <si>
    <t>Eingabe erforderlich</t>
  </si>
  <si>
    <t>Wert fehlerhaft</t>
  </si>
  <si>
    <t>Ausgabefeld</t>
  </si>
  <si>
    <t>Mehr Mitarbeiter erfasst als maximale Betriebsgrösse</t>
  </si>
  <si>
    <t>Geben Sie eine Periode im Format MM.JJJJ ein. Beispiel: 02.2009</t>
  </si>
  <si>
    <t>Geben Sie ein Datum im Format TT.MM.JJJJ ein.</t>
  </si>
  <si>
    <t>Wählen Sie die  Betriebsgrösse</t>
  </si>
  <si>
    <t>Dieser Wert wird automatisch bestimmt, kann aber überschrieben werden</t>
  </si>
  <si>
    <t>Konstanten Blatt 2</t>
  </si>
  <si>
    <t>Betrieb / Betriebsabteilung</t>
  </si>
  <si>
    <t>Beginn / Ende der Kurzarbeit</t>
  </si>
  <si>
    <t/>
  </si>
  <si>
    <t>Versicherten-Nr.</t>
  </si>
  <si>
    <t>Name</t>
  </si>
  <si>
    <t>Vorname</t>
  </si>
  <si>
    <t>Geburts-</t>
  </si>
  <si>
    <t>datum</t>
  </si>
  <si>
    <t>Monats-</t>
  </si>
  <si>
    <t>lohn</t>
  </si>
  <si>
    <t>Stunden-</t>
  </si>
  <si>
    <t>Anzahl bez.</t>
  </si>
  <si>
    <t xml:space="preserve">Monate </t>
  </si>
  <si>
    <t>pro Jahr</t>
  </si>
  <si>
    <t>(12/13)</t>
  </si>
  <si>
    <t>Weitere</t>
  </si>
  <si>
    <t>Lohn-</t>
  </si>
  <si>
    <t>bestand-</t>
  </si>
  <si>
    <t>teile p. Jahr</t>
  </si>
  <si>
    <t>Jahres-</t>
  </si>
  <si>
    <t>durchschn.</t>
  </si>
  <si>
    <t>wöchentl.</t>
  </si>
  <si>
    <t>Arbeitszeit</t>
  </si>
  <si>
    <t>Anzahl</t>
  </si>
  <si>
    <t>Ferientage</t>
  </si>
  <si>
    <t>Feiertage</t>
  </si>
  <si>
    <t>Anrechen-</t>
  </si>
  <si>
    <t>barer</t>
  </si>
  <si>
    <t>Verdienst</t>
  </si>
  <si>
    <t>wurde gekürzt</t>
  </si>
  <si>
    <t>Konstanten Blatt 3</t>
  </si>
  <si>
    <t>PLZ/Ort</t>
  </si>
  <si>
    <t>Zeitgleiche Periode des letzten Jahres:</t>
  </si>
  <si>
    <t>vertragliche</t>
  </si>
  <si>
    <t>wöchentliche</t>
  </si>
  <si>
    <t>Sollstd. zeitgl.</t>
  </si>
  <si>
    <t>Periode inkl.</t>
  </si>
  <si>
    <t>Vorholzeit</t>
  </si>
  <si>
    <t>Istzeit</t>
  </si>
  <si>
    <t>Bezahlte/</t>
  </si>
  <si>
    <t>Unbezahlte</t>
  </si>
  <si>
    <t>Absenzen</t>
  </si>
  <si>
    <t>Ausfallstunden</t>
  </si>
  <si>
    <t>Zeitgleiche Periode des vorletzten Jahres:</t>
  </si>
  <si>
    <t>Seitentotal</t>
  </si>
  <si>
    <t>Total Periode</t>
  </si>
  <si>
    <t>Prozentualer Ausfall in der Periode</t>
  </si>
  <si>
    <t>Durchschnittlicher Arbeitsausfall der beiden Vergleichsperioden:</t>
  </si>
  <si>
    <t>Konstanten Blatt 4</t>
  </si>
  <si>
    <t>anrechen-</t>
  </si>
  <si>
    <t>barer Std.-</t>
  </si>
  <si>
    <t>Wöchentl.</t>
  </si>
  <si>
    <t>in der AP</t>
  </si>
  <si>
    <t>Sollstd. Abr.-</t>
  </si>
  <si>
    <t>Periode Inkl.</t>
  </si>
  <si>
    <t>Saldo Ende Per.</t>
  </si>
  <si>
    <t>vorherg.</t>
  </si>
  <si>
    <t>(nur für Gleitzeit)</t>
  </si>
  <si>
    <t>laufend</t>
  </si>
  <si>
    <t>Diff.</t>
  </si>
  <si>
    <t>Ausfall-</t>
  </si>
  <si>
    <t>stunden</t>
  </si>
  <si>
    <t>total</t>
  </si>
  <si>
    <t>Saldo</t>
  </si>
  <si>
    <t>Mehrstd.</t>
  </si>
  <si>
    <t>Vormonate</t>
  </si>
  <si>
    <t>Saisonale</t>
  </si>
  <si>
    <t>bare Aus-</t>
  </si>
  <si>
    <t>fall-Std.</t>
  </si>
  <si>
    <t>Verdienst-</t>
  </si>
  <si>
    <t>ausfall</t>
  </si>
  <si>
    <t>100%</t>
  </si>
  <si>
    <t>80%</t>
  </si>
  <si>
    <t>Zwischen-</t>
  </si>
  <si>
    <t>Beschäftigung</t>
  </si>
  <si>
    <t>Abzug</t>
  </si>
  <si>
    <t>Beantragte</t>
  </si>
  <si>
    <t>Vergütung</t>
  </si>
  <si>
    <t>Anzahl bezugsberechtigter Mitarbeiter:</t>
  </si>
  <si>
    <t>Anzahl betroffener Mitarbeiter:</t>
  </si>
  <si>
    <t>Arbeitsausfall in Prozent:</t>
  </si>
  <si>
    <t>Anspruch: 80%</t>
  </si>
  <si>
    <t>Max. VV:</t>
  </si>
  <si>
    <t>Ausfall</t>
  </si>
  <si>
    <t>Durchschnitt Vorjahre:</t>
  </si>
  <si>
    <t>Relativer Mehrausfall:</t>
  </si>
  <si>
    <t>AHV/IV/EO/ALV:</t>
  </si>
  <si>
    <t>Karenzzeit:</t>
  </si>
  <si>
    <t>Tag(e)</t>
  </si>
  <si>
    <t>Total:</t>
  </si>
  <si>
    <t>Kurzarbeitsentschädigung:</t>
  </si>
  <si>
    <t>Mindestausfall 10%</t>
  </si>
  <si>
    <t>nicht erreicht</t>
  </si>
  <si>
    <t>Konstanten Blatt 5</t>
  </si>
  <si>
    <t>Datum</t>
  </si>
  <si>
    <t>Gültig ab</t>
  </si>
  <si>
    <t>Arbeitstage</t>
  </si>
  <si>
    <t>pro jahr</t>
  </si>
  <si>
    <t>Max. massgeb.</t>
  </si>
  <si>
    <t>Beitragssatz</t>
  </si>
  <si>
    <t>Mitarbeiter</t>
  </si>
  <si>
    <t>a1: bis 18 Mitarbeiter</t>
  </si>
  <si>
    <t>a2: bis 39 Mitarbeiter</t>
  </si>
  <si>
    <t>a3: bis 60 Mitarbeiter</t>
  </si>
  <si>
    <t>a4: bis 81 Mitarbeiter</t>
  </si>
  <si>
    <t>a5: bis 102 Mitarbeiter</t>
  </si>
  <si>
    <t>b1: bis 144 Mitarbeiter</t>
  </si>
  <si>
    <t>b2: bis 186 Mitarbeiter</t>
  </si>
  <si>
    <t>b3: bis 207 Mitarbeiter</t>
  </si>
  <si>
    <t>b4: bis 249 Mitarbeiter</t>
  </si>
  <si>
    <t>b5: bis 291 Mitarbeiter</t>
  </si>
  <si>
    <t>c1: bis 333 Mitarbeiter</t>
  </si>
  <si>
    <t>c2: bis 375 Mitarbeiter</t>
  </si>
  <si>
    <t>c3: bis 417 Mitarbeiter</t>
  </si>
  <si>
    <t>c4: bis 459 Mitarbeiter</t>
  </si>
  <si>
    <t>c5: bis 501 Mitarbeiter</t>
  </si>
  <si>
    <t>d1: bis 564 Mitarbeiter</t>
  </si>
  <si>
    <t>d2: bis 627 Mitarbeiter</t>
  </si>
  <si>
    <t>d3: bis 690 Mitarbeiter</t>
  </si>
  <si>
    <t>d4: bis 753 Mitarbeiter</t>
  </si>
  <si>
    <t>e1: bis 816 Mitarbeiter</t>
  </si>
  <si>
    <t>e2: bis 879 Mitarbeiter</t>
  </si>
  <si>
    <t>e3: bis 942 Mitarbeiter</t>
  </si>
  <si>
    <t>e4: bis 1005 Mitarbeiter</t>
  </si>
  <si>
    <t>Sichtbar</t>
  </si>
  <si>
    <t>Anfang</t>
  </si>
  <si>
    <t>Erfasst</t>
  </si>
  <si>
    <t>Erste Zeile:</t>
  </si>
  <si>
    <t>Letzte Zeile:</t>
  </si>
  <si>
    <t>Schutzwort:</t>
  </si>
  <si>
    <t>AHV-Pflicht ab:</t>
  </si>
  <si>
    <t>Version:</t>
  </si>
  <si>
    <t>TCRD (0=nein, 1=ja):</t>
  </si>
  <si>
    <t>TCRD erste Zeile:</t>
  </si>
  <si>
    <t>TCRD letzte Zeile:</t>
  </si>
  <si>
    <t>Hilfetexte Blatt 3</t>
  </si>
  <si>
    <t>Hilfetexte für Saisonale Ausfallstunden</t>
  </si>
  <si>
    <t>Hilfetexttitel</t>
  </si>
  <si>
    <t>Hilfetext</t>
  </si>
  <si>
    <t>Kol. 1: Name/Vorname</t>
  </si>
  <si>
    <t>In dieser Kolonne sind alle Arbeitnehmer des Betriebes oder der Betriebsabteilung aufzuführen.</t>
  </si>
  <si>
    <t>Kol. 2: Vertragliche wöchentliche Arbeitszeit</t>
  </si>
  <si>
    <t>Einzutragen ist die individuelle, vertraglich vereinbarte Arbeitszeit je Arbeitnehmer, ohne allfällige Vorholzeit. Bei unterschiedlich langen Arbeitszeiten innerhalb eines Jahres ist die für die betreffende Abrechnungsperiode gültige Arbeitszeit einzutragen.</t>
  </si>
  <si>
    <t>Kol. 3: Sollstunden in der zeitgleichen Periode</t>
  </si>
  <si>
    <t>Sollstunden in der zeitgleichen Periode des Vorjahres inklusive Vorholzeit.</t>
  </si>
  <si>
    <t>Kol. 4: Istzeit</t>
  </si>
  <si>
    <t>Einzutragen sind die tatsächlich gearbeiteten Stunden.</t>
  </si>
  <si>
    <t>Kol. 5: Bezahlte/unbezahlte Absenzen</t>
  </si>
  <si>
    <t>Einzutragen sind die bezahlten und unbezahlten Absenzstunden für Ferien, Feiertage, freiwilliges Fernbleiben von der Arbeit, Krankheit, Unfall, Militärdienst usw.</t>
  </si>
  <si>
    <t>Kol. 6: Ausfallstunden</t>
  </si>
  <si>
    <t>Ausgefallene Arbeitsstunden. Berechnung: Kol. 3 abzüglich Kol. 4 und 5.</t>
  </si>
  <si>
    <t>Erläuterungen zum Ausfüllen dieses Arbeitsblattes</t>
  </si>
  <si>
    <t>Erläuterungen bekommen Sie, indem Sie den Cursor in die betreffende Spalte positionieren und gleichzeitig die Tasten "STRG" und "h" drücken. Auf englischen Tastaturen drücken Sie "CTRL" und "h"._x000D__x000D_Damit die in einer Abrechnungsperiode geltend gemachten Ausfallstunden in saisonale (nicht entschädigbare) und wirtschaftlich bedingte (grundsätzlich entschädigbare) verteilt werden können, muss der durchschnittliche Arbeitsausfall in den zeitgleichen Perioden der beiden Vorjahre bekannt sein._x000D__x000D_Zeitgleiche Perioden der Vorjahre: Wird z.B. Kurzarbeit für den Monat Januar 2009 geltend gemacht, dienen die Monate Januar 2007 und Januar 2008 als Vergleichsperioden._x000D__x000D_In der geltend gemachten Abrechnungsperiode werden nur diejenigen Ausfallstunden entschädigt, welche den durchschnittlichen Ausfall der beiden Vergleichsmonate überschreiten.</t>
  </si>
  <si>
    <t>Erläuterungen bekommen Sie, indem Sie den Cursor in die betreffende Spalte positionieren und gleichzeitig die Tasten "STRG" und "h" drücken. Auf englischen Tastaturen drücken Sie "CTRL" und "h".</t>
  </si>
  <si>
    <t>Damit die in einer Abrechnungsperiode geltend gemachten Ausfallstunden in saisonale (nicht entschädigbare) und wirtschaftlich bedingte (grundsätzlich entschädigbare) verteilt werden können, muss der durchschnittliche Arbeitsausfall in den zeitgleichen Perioden der beiden Vorjahre bekannt sein.</t>
  </si>
  <si>
    <t>Zeitgleiche Perioden der Vorjahre: Wird z.B. Kurzarbeit für den Monat Januar 2009 geltend gemacht, dienen die Monate Januar 2007 und Januar 2008 als Vergleichsperioden.</t>
  </si>
  <si>
    <t>In der geltend gemachten Abrechnungsperiode werden nur diejenigen Ausfallstunden entschädigt, welche den durchschnittlichen Ausfall der beiden Vergleichsmonate überschreiten.</t>
  </si>
  <si>
    <t>Sollstunden in der zeitgleichen Periode des vorletzten Jahres inklusive Vorholzeit.</t>
  </si>
  <si>
    <t>Hilfetexte Blatt 4</t>
  </si>
  <si>
    <t>Hilfetexte für Abrechnung von Kurzarbeit</t>
  </si>
  <si>
    <t>Allgemeine Erläuterungen</t>
  </si>
  <si>
    <t>Auf der Abrechnung ist pro Abrechnungsperiode jede arbeitnehmende Person des Betriebes/der Betriebsabteilung aufzuführen, ungeachtet, ob er von Kurzarbeit betroffen ist oder nicht. Für die Nichtbetroffenen genügen die Angaben unter Kol. 1, Kol. 4 und Kol. 6.</t>
  </si>
  <si>
    <t>Kol. 2: Anrechenbarer Stundenverdienst</t>
  </si>
  <si>
    <t>Massgebend ist der vertraglich vereinbarte Lohn in der letzten Zahltagsperiode vor Beginn der Arbeitsausfälle_x000D_(max. Fr. 10’500.--). Eingeschlossen sind der Anteil des 13. Monatslohnes, die Ferien- und Feiertagsentschädigung, die vertraglich vereinbarten Zulagen, soweit sie nicht während der Kurzarbeit weiter bezahlt werden oder Entschädigungen für arbeitsbedingte Inkonvenienzen sind._x000D__x000D_Ermittlung des anrechenbaren Stundenverdienstes siehe Broschüre „Info-Service Kurzarbeitsentschädigung“.</t>
  </si>
  <si>
    <t>Massgebend ist der vertraglich vereinbarte Lohn in der letzten Zahltagsperiode vor Beginn der Arbeitsausfälle</t>
  </si>
  <si>
    <t>È determinante il salario convenuto per contratto nell'ultimo intervallo di pagamento del salario prima dell'inizio della perdita di ore di lavoro._x000D_(al massimo fr. 10 500.--). Sono comprese la parte proporzionale della 13a mensilità, l'indennità di vacanza e per i giorni festivi e le altre componenti retributive nel momento che continuano ad essere pagate anche durante il periodo di lavoro ridotto o costituiscono indennità d'inconvenienza.  _x000D__x000D_Per la determinazione del guadagno orario computabile, vedi nell'Info-Service ”Indennità per lavoro ridotto“, consultabile soltanto nel sito Internet www.area-lavoro.ch.</t>
  </si>
  <si>
    <t>(max. Fr. 10’500.--). Eingeschlossen sind der Anteil des 13. Monatslohnes, die Ferien- und Feiertagsentschädigung, die vertraglich vereinbarten Zulagen, soweit sie nicht während der Kurzarbeit weiter bezahlt werden oder Entschädigungen für arbeitsbedingte Inkonvenienzen sind.</t>
  </si>
  <si>
    <t>Ermittlung des anrechenbaren Stundenverdienstes siehe Broschüre „Info-Service Kurzarbeitsentschädigung“.</t>
  </si>
  <si>
    <t>Kol. 3: Wöchentliche Arbeitszeit in der AP</t>
  </si>
  <si>
    <t>Einzutragen ist die individuelle, vertraglich vereinbarte Arbeitszeit je arbeitnehmende Person, ohne allfällige Vorholzeit. Bei unterschiedlich langen Arbeitszeiten innerhalb eines Jahres ist die für die betreffende Abrechnungsperiode gültige Arbeitszeit einzutragen.</t>
  </si>
  <si>
    <t>Kol. 4: Sollstunden der Abrechnungsperiode inklusive Vorholzeit</t>
  </si>
  <si>
    <t>Umfasst die Zahltagsperiode eine, zwei oder vier Wochen, so beträgt die Abrechnungsperiode vier Wochen. In allen übrigen Fällen beträgt die Abrechnungsperiode einen Monat.</t>
  </si>
  <si>
    <t>Kol. 5: Istzeit</t>
  </si>
  <si>
    <t>Die tatsächlich gearbeiteten Stunden inkl. allfällige in dieser Abrechnungsperiode geleisteten Mehrstunden.</t>
  </si>
  <si>
    <t>Kol. 6: Bezahlte/unbezahlte Absenzen</t>
  </si>
  <si>
    <t>Sämtliche bezahlten und unbezahlten Absenzen (Ferien, Feiertage, freiwilliges Fernbleiben von der Arbeit, Krankheit, Unfall, Militärdienst usw.) in Stunden.</t>
  </si>
  <si>
    <t>Kol. 7: Gleitzeit. Saldo Ende vorhergehende Abrechnungsperiode</t>
  </si>
  <si>
    <t>Zulässiger Plus-Stundensaldo gemäss betrieblicher Gleitzeitregelung, max. 20 Arbeitsstunden; darüber liegende Stunden gelten als Mehrstunden.</t>
  </si>
  <si>
    <t>Kol. 7: Gleitzeit. Saldo Ende laufende Abrechnungsperiode</t>
  </si>
  <si>
    <t>Kol. 7: Gleitzeit. Differenz mit umgekehrten Vorzeichen</t>
  </si>
  <si>
    <t>Berechnung: Saldo Ende der vorhergehenden Periode abzüglich Saldo Ende der laufenden Periode.</t>
  </si>
  <si>
    <t>Kol. 8: Ausfallstunden total</t>
  </si>
  <si>
    <t>Die tatsächlich ausgefallenen, angeordneten Kurzarbeitsstunden, höchstens jedoch die Anzahl Stunden, die sich aus folgender Berechnung ergeben: Kol. 4 abzüglich des Totals von Kol. 5, 6, und 7 (Differenz).</t>
  </si>
  <si>
    <t>Kol. 9: Saldo der ausbezahlten und noch nicht ausbezahlten Mehrstunden aus den Vormonaten</t>
  </si>
  <si>
    <t>Einzutragen sind alle in den sechs Monaten vor Beginn der zweijährigen Rahmenfrist geleisteten und zeitlich nicht ausgeglichenen Mehrstunden. Nach Beginn der Rahmenfrist sind alle innerhalb der Rahmenfrist geleisteten und zeitlich nicht ausgeglichenen Mehrstunden zu erfassen, soweit sie nicht länger als zwölf Monate zurückliegen. Diese Mehrstunden reduzieren die anrechenbaren Ausfallstunden (Kol. 11), soweit sie die nicht entschädigbaren saisonalen Ausfallstunden (Kol. 10) überschreiten; d.h. Mehrstundensaldi werden zuerst durch die saisonalen Ausfallstunden ausgeglichen, bevor die anrechenbaren Ausfallstunden reduziert werden. Mehrstundensaldi, die nicht vollständig durch die saisonalen und anrechenbaren Ausfallstunden ausgeglichen werden können, sind auf die nächste Abrechnungsperiode vorzutragen.</t>
  </si>
  <si>
    <t>Kol. 10: Saisonale Ausfallstunden</t>
  </si>
  <si>
    <t>Diese Kolonne wird berechnet, wenn die kantonale Amtsstelle in ihrem Entscheid bezüglich der Saisonalität einen Vorbehalt angebracht hat, wonach die Ausfallstunden, die auf die Saisonalität zurückzuführen sind, nicht entschädigt werden können._x000D__x000D_Differenz zwischen Ausfallstunden total (Kol. 8) und anrechenbaren Ausfallstunden (Kol. 11). Es handelt sich um eine Kontrollspalte, da die Mehrstunden-Saldi (Kol. 9) die anrechenbaren Ausfallstunden (Kol. 11) nur reduzieren, soweit sie noch nicht durch die saisonalen Ausfallstunden getilgt werden konnten.</t>
  </si>
  <si>
    <t>Diese Kolonne wird berechnet, wenn die kantonale Amtsstelle in ihrem Entscheid bezüglich der Saisonalität einen Vorbehalt angebracht hat, wonach die Ausfallstunden, die auf die Saisonalität zurückzuführen sind, nicht entschädigt werden können.</t>
  </si>
  <si>
    <t>Differenz zwischen Ausfallstunden total (Kol. 8) und anrechenbaren Ausfallstunden (Kol. 11). Es handelt sich um eine Kontrollspalte, da die Mehrstunden-Saldi (Kol. 9) die anrechenbaren Ausfallstunden (Kol. 11) nur reduzieren, soweit sie noch nicht durch die saisonalen Ausfallstunden getilgt werden konnten.</t>
  </si>
  <si>
    <t>Kol. 11: Anrechenbare Ausfallstunden</t>
  </si>
  <si>
    <t>Hat die kantonale Amtsstelle in ihrem Entscheid bezüglich der Saisonalität einen Vorbehalt angebracht, ist aufgrund der ausgefallenen Arbeitsstunden in den gleichen Perioden der beiden Vorjahre ein Verteilschlüssel zu ermitteln, nach dem die Ausfallstunden in nicht entschädigbare (saisonale) und grundsätzlich entschädigbare zu verteilen sind. Berechnungsanleitung und Anwendung des Verteilschlüssels finden Sie in der Broschüre „Info-Service Kurzarbeitsentschädigung“ und auf dem Arbeitsblatt 'Saisonale Ausfallstunden'._x000D__x000D_Die anrechenbaren Ausfallstunden reduzieren sich zudem um die Mehrstundensaldi (Kol. 9), soweit diese nicht durch die saisonalen Ausfallstunden getilgt werden konnten._x000D__x000D_Hat ein Betrieb weder Mehrstunden aus Vormonaten noch saisonale Ausfallstunden aufzuweisen, entspricht die Kolonne 11 der Kolonne 8.</t>
  </si>
  <si>
    <t>Hat die kantonale Amtsstelle in ihrem Entscheid bezüglich der Saisonalität einen Vorbehalt angebracht, ist aufgrund der ausgefallenen Arbeitsstunden in den gleichen Perioden der beiden Vorjahre ein Verteilschlüssel zu ermitteln, nach dem die Ausfallstunden in nicht entschädigbare (saisonale) und grundsätzlich entschädigbare zu verteilen sind. Berechnungsanleitung und Anwendung des Verteilschlüssels finden Sie in der Broschüre „Info-Service Kurzarbeitsentschädigung“ und auf dem Arbeitsblatt 'Saisonale Ausfallstunden'.</t>
  </si>
  <si>
    <t>Die anrechenbaren Ausfallstunden reduzieren sich zudem um die Mehrstundensaldi (Kol. 9), soweit diese nicht durch die saisonalen Ausfallstunden getilgt werden konnten.</t>
  </si>
  <si>
    <t>Hat ein Betrieb weder Mehrstunden aus Vormonaten noch saisonale Ausfallstunden aufzuweisen, entspricht die Kolonne 11 der Kolonne 8.</t>
  </si>
  <si>
    <t>Kol. 12: Verdienstausfall 100 %</t>
  </si>
  <si>
    <t>Multiplikation der Kol. 11 mit Kol. 2. Das Total dieser Kolonne wird um das Total des Verdienstes aus Zwischenbeschäftigung reduziert und diese Differenz mit 6,05% multipliziert, was die Vergütung der Arbeitgeberbeiträge an die AHV/IV/EO/ALV ergibt. Diese Vergütung wird zum Total der Kol. 15 hinzugezählt.</t>
  </si>
  <si>
    <t>Kol. 13: Verdienstausfall 80 %</t>
  </si>
  <si>
    <t>Die Kurzarbeitsentschädigung beträgt für jede arbeitnehmende Person 80 % des Verdienstausfalles.</t>
  </si>
  <si>
    <t>Verdienst Zwischenbeschäftigung</t>
  </si>
  <si>
    <t>Als Einkommen aus Zwischenbeschäftigung gilt jeder Verdienst aus unselbständiger oder selbständiger Tätigkeit, den ein Kurzarbeitnehmer während seines Arbeitsausfalles zusätzlich erzielt._x000D__x000D_Der Arbeitgeber der Zwischenbeschäftigung hat dem ursprünglichen Arbeitgeber monatlich das Einkommen aus Zwischenbeschäftigung mitzuteilen (Art. 41 AVIG)._x000D__x000D_Anrechenbarer Verdienstausfall 80% (Kol. 13 der Abrechnung)_x000D_+ Verdienst aus Zwischenbeschäftigung (brutto)_x000D_-  Verdienstausfall 100% (Kol. 12 der Abrechnung)_x000D_= Kürzung von Kol. 15 der Abrechnung.</t>
  </si>
  <si>
    <t>Als Einkommen aus Zwischenbeschäftigung gilt jeder Verdienst aus unselbständiger oder selbständiger Tätigkeit, den ein Kurzarbeitnehmer während seines Arbeitsausfalles zusätzlich erzielt.</t>
  </si>
  <si>
    <t>Der Arbeitgeber der Zwischenbeschäftigung hat dem ursprünglichen Arbeitgeber monatlich das Einkommen aus Zwischenbeschäftigung mitzuteilen (Art. 41 AVIG).</t>
  </si>
  <si>
    <t>Anrechenbarer Verdienstausfall 80% (Kol. 13 der Abrechnung)</t>
  </si>
  <si>
    <t>+ Verdienst aus Zwischenbeschäftigung (brutto)</t>
  </si>
  <si>
    <t>-  Verdienstausfall 100% (Kol. 12 der Abrechnung)</t>
  </si>
  <si>
    <t>= Kürzung von Kol. 15 der Abrechnung.</t>
  </si>
  <si>
    <t>Kol. 14: Abzug Karenztage 80 %</t>
  </si>
  <si>
    <t>Karenzzeit zulasten des Arbeitgebers.</t>
  </si>
  <si>
    <t>Kol. 15: Beantragte Vergütung</t>
  </si>
  <si>
    <t>Sofern alle Voraussetzungen erfüllt sind, vergütet die Kasse den Betrag der sich aus der Subtraktion der Kol. 14 und des Abzugs aus Zwischenbeschäftigung von der Kol. 13 ergibt. Zum Total dieser Kolonne wird die Vergütung der Arbeitgeberbeiträge an AHV/IV/EO/ALV hinzugezählt.</t>
  </si>
  <si>
    <t>Heures perdues i. f. sais.</t>
  </si>
  <si>
    <t>Le nombre de jours d'attente doit être calculé sur la base de l'art. 50 OACI. Les valeurs autorisées sont de 0 à 3. Sélectionnez la valeur correcte dans le menu déroulant.</t>
  </si>
  <si>
    <t>Tout changement relatif au personnel par rapport à la dernière période de décompte</t>
  </si>
  <si>
    <r>
      <rPr>
        <b/>
        <sz val="12"/>
        <color theme="1"/>
        <rFont val="Arial"/>
        <family val="2"/>
      </rPr>
      <t>Titulaire du compte si différent des données de l'entreprise</t>
    </r>
    <r>
      <rPr>
        <sz val="12"/>
        <color theme="1"/>
        <rFont val="Arial"/>
        <family val="2"/>
      </rPr>
      <t xml:space="preserve">
Nom, prénom, adresse, NPA et lieu</t>
    </r>
  </si>
  <si>
    <t>Instructions pour remplir</t>
  </si>
  <si>
    <r>
      <t xml:space="preserve">Dans ces colonnes, tous les employés ayant droit de l'entreprise ou du secteur d'exploitation seront automatiquement copiés de l'onglet « 1042Bf Données de base trav. ».  
</t>
    </r>
    <r>
      <rPr>
        <b/>
        <sz val="10"/>
        <color theme="1"/>
        <rFont val="Arial"/>
        <family val="2"/>
      </rPr>
      <t>Important :</t>
    </r>
    <r>
      <rPr>
        <sz val="10"/>
        <color theme="1"/>
        <rFont val="Arial"/>
        <family val="2"/>
      </rPr>
      <t xml:space="preserve"> il est peut-être nécessaire de compléter ces derniers par des employés qui ne remplissent plus les conditions du droit aux prestations, par exemple s'ils ont démissioné ou changé de service.</t>
    </r>
  </si>
  <si>
    <t xml:space="preserve">Entrez les heures journalières perdues par rapport aux heures dues. Imprimez le formulaire et faites-le signer par les employés. Ce faisant, ils acceptent les heures perdues auxquelles ils peuvent prétendre (voir le cinquième point de «N’ont pas droit à une indemnité de réduction de l’horaire de travail» dans les  instructions sur l'onglet « 1042Bf Données de base trav. »).
Important : les heures perdues ne doivent pas dépasser le nombre d’heures théorique de travail pour la période de décompte. </t>
  </si>
  <si>
    <t>Instructions pour l'onglet « 1042Af Demande »</t>
  </si>
  <si>
    <t>Indiquez la convention collective de travail (CCT) valable pour l’entreprise ou le secteur d’exploitation. Si les employés sont soumis à des CCT différentes, veuillez l'indiquer dans l'onglet « 1042Bf Données de base de trav. »</t>
  </si>
  <si>
    <t>L'autorité cantonale peut émettre une réserve (voir onglet « 1042Cf Hres perd. i. f. sais. »). Le pourcentage qui y est calculé est indiqué ici.</t>
  </si>
  <si>
    <t>Instructions pour l'onglet « 1042Bf Données de base trav. »</t>
  </si>
  <si>
    <t>Instructions pour l'onglet « 1042Cf Hres perd. i. f. sais. »</t>
  </si>
  <si>
    <t>Instructions pour l'onglet « 1042Df Rapport »</t>
  </si>
  <si>
    <t>Instructions pour l'onglet « 1042Ef Décompte »</t>
  </si>
  <si>
    <t>En outre, je confirme :
- Les employés ont été informés de l'arrêt de travail et de l'obligation de contrôle. Les employés qui n'ont pas accepté l'arrêt de travail seront rémunérés conformément à leur contrat de travail.
- Les employés concernés ont reçu l’indemnité de réduction de l’horaire de travail à l’avance et le jour de paie habituel pour la période concernée. 
- Le délai d’attente relatif à la réduction de l’horaire de travail a été pris en charge par l’employeur.
- Les cotisations légales et contractuelles des assurances sociales  seront payées conformément aux heures de travail normales.
- L’entreprise effectue un contrôle du temps de travail (par ex. cartes de timbrage, rapports sur les heures, systèmes électroniques de saisie du temps de travail) afin de pouvoir rendre compte quotidiennement des heures de travail fournies, y compris des éventuelles heures en plus, de la perte de travail due à des facteurs d’ordre économique, ainsi que de tout autre type d’absences telles que, par ex., les vacances, les absences en cas de maladie, d’accident ou pour le service militaire.</t>
  </si>
  <si>
    <t>Confirmation :
Je confirme avoir répondu à toutes les questions conformément à la vérité et de manière complète. Je prends acte que, conformément aux articles 105 et 106 LACI, des indications fausses ou incorrectes ayant entrainé un paiement erroné de prestations constitue une infraction pénale. Dans tous les cas, les prestations touchées indûment devront être restituées.</t>
  </si>
  <si>
    <t>Pour toute information et précision concernant l’indemnité en cas de réduction de l’horaire de travail, nous vous invitons à prendre connaissance de la brochure Info-Service « L’indemnité en cas de réduction de l’horaire de travail » sur www.travail.swiss.</t>
  </si>
  <si>
    <t>Nous vous invitons à lire la brochure « Indemnité en cas de réduction de l'horaire de travail » sur www.travail.swiss dans son intégralité. Cette brochure vous explique tout ce que vous devez savoir sur l'indemnité en cas de réduction de l'horaire de travail. Les instructions données ici visent uniquement à faciliter le remplissage de ce formulaire. 
Le droit à l'indemnité doit être exercé auprès de la caisse de chômage choisie dans les 3 mois qui suivent chaque période de décompte, même si l'autorité cantonale n’a pas encore rendu sa décision concernant l’approbation de la réduction de l’horaire de travail. Une procédure d'opposition ou de recours n'interrompt pas ce délai. Le droit s’éteint s’il n’a pas été exercé dans le délai.</t>
  </si>
  <si>
    <t xml:space="preserve">Quand avez-vous versé pour la dernière fois le salaire dans son intégralité, conformément aux obligations contractuelles ? Veuillez indiquer la date au format jj.mm.aaaa. Exemple : 25.09.2023	</t>
  </si>
  <si>
    <t>Saisissez le mois pour lequel vous souhaitez décompter la réduction de l'horaire de travail dans le format MM.AAAA. 
Exemple : 09.2023</t>
  </si>
  <si>
    <t xml:space="preserve">Une seule rubrique peut être saisie. Montant brut, sans les suppléments vacances, jours fériés, 13e salaire etc. </t>
  </si>
  <si>
    <t>Important :
Les pages remplies de ce formulaire doivent être imprimées et signées par les employés.</t>
  </si>
  <si>
    <t>Nombre de jours fériés
par an</t>
  </si>
  <si>
    <t>Temps d.tr. à
eff. durant la
PD y c. hres 
acc. d'av.</t>
  </si>
  <si>
    <t>total y c.hres
acc. d'av.</t>
  </si>
  <si>
    <t>Nombre de
mois payés. 
par an
(12/13)</t>
  </si>
  <si>
    <t>Autres composantes du salaire par an</t>
  </si>
  <si>
    <t>Temps de travail hebd. en moyenne par an</t>
  </si>
  <si>
    <t>Temps de travail effectif</t>
  </si>
  <si>
    <t>Gain 
occupation 
provisoire</t>
  </si>
  <si>
    <t>Heures
perdues 
total</t>
  </si>
  <si>
    <t>Solde heures
en plus mois
précédents</t>
  </si>
  <si>
    <t xml:space="preserve">Temps de travail hebd. en moyenne par an </t>
  </si>
  <si>
    <t>Temps de travail à effectuer durant la période décompte</t>
  </si>
  <si>
    <r>
      <rPr>
        <b/>
        <sz val="10"/>
        <color theme="1"/>
        <rFont val="Arial"/>
        <family val="2"/>
      </rPr>
      <t>- Total y c. hres acc. d’av. :</t>
    </r>
    <r>
      <rPr>
        <sz val="10"/>
        <color theme="1"/>
        <rFont val="Arial"/>
        <family val="2"/>
      </rPr>
      <t xml:space="preserve"> total de toutes les heures à effectuer, y compris les heures de préparation, rattrapages, fériés, vacances, autres congés.</t>
    </r>
  </si>
  <si>
    <t xml:space="preserve">Temps de travail effectif </t>
  </si>
  <si>
    <t>Solde heures en plus mois précédents</t>
  </si>
  <si>
    <t>Gain occupation provisoire</t>
  </si>
  <si>
    <t>Nombre de mois payés par année (12/13)</t>
  </si>
  <si>
    <t>Les périodes identiques des années précédentes : par exemple, si la réduction de l'horaire de travail est demandée pour le mois de septembre 2023, les mois de septembre 2022 et septembre 2021 serviront de périodes de comparaison.</t>
  </si>
  <si>
    <t>Cette feuille ne doit être remplie que si l'autorité cantonale a émis une réserve concernant les 
fluctuations saisonnières dans sa décision. Si ce n'est pas le cas, vous pouvez ignorer cet élément.</t>
  </si>
  <si>
    <t>Temps de trav. à effect. dans période identique avant-dernière année</t>
  </si>
  <si>
    <t>Temps de trav. à effect. dans période identique année précedente</t>
  </si>
  <si>
    <r>
      <t>- Temps de trav. à effect. dans période identique avant-dernière année et Temps de trav. à effect. dans période identique année précedente :</t>
    </r>
    <r>
      <rPr>
        <sz val="10"/>
        <color theme="1"/>
        <rFont val="Arial"/>
        <family val="2"/>
      </rPr>
      <t xml:space="preserve"> il faut indiquer ici le nombre d'heures de travail à effectuer pour la même période de l'année précédente ou de l’avant-dernière année. La valeur par défaut est le nombre d'heures dues hebdomadaires.</t>
    </r>
  </si>
  <si>
    <r>
      <rPr>
        <b/>
        <sz val="10"/>
        <color theme="1"/>
        <rFont val="Arial"/>
        <family val="2"/>
      </rPr>
      <t xml:space="preserve">- Total y compris hres acc. d’av. : </t>
    </r>
    <r>
      <rPr>
        <sz val="10"/>
        <color theme="1"/>
        <rFont val="Arial"/>
        <family val="2"/>
      </rPr>
      <t>toutes les heures dues, y compris les heures de préparation, rattrapages, fériés, vacances, autres congés.</t>
    </r>
  </si>
  <si>
    <t>Veuillez énumérer tous les employés ayant droit à l’indemnité qui travaillent dans l’entreprise ou le secteur d’exploitation concerné par la réduction des heures de travail.</t>
  </si>
  <si>
    <t>Cette feuille ne nécessite aucune saisie.
Les différents paramètres calculés sont énumérés ici.</t>
  </si>
  <si>
    <t>Important : 
La demande doit être signée de manière manuscrite.</t>
  </si>
  <si>
    <t>Toutes les absences en heures sont saisies ici : jours fériés (attention : voir explication de la colonne « Nombre de jours fériés par an »), vacances, maladie / accident, congés non payés, etc.</t>
  </si>
  <si>
    <t xml:space="preserve">Absences payées / non payées </t>
  </si>
  <si>
    <t>Absences payées /
non payées</t>
  </si>
  <si>
    <t xml:space="preserve">Absences payées / 
non payées </t>
  </si>
  <si>
    <r>
      <rPr>
        <b/>
        <sz val="10"/>
        <color theme="1"/>
        <rFont val="Arial"/>
        <family val="2"/>
      </rPr>
      <t>- Absences payées / non payées de l'avant-dernière année et de l'année précédente :</t>
    </r>
    <r>
      <rPr>
        <sz val="10"/>
        <color theme="1"/>
        <rFont val="Arial"/>
        <family val="2"/>
      </rPr>
      <t xml:space="preserve"> mentionnez ici toutes les absences en heure : jours fériés (attention : voir explication « Nombre de jours fériés par an » de l’onglet « 1042Bf Données de base trav. »), vacances, maladie/accident, congés non payés, etc.</t>
    </r>
  </si>
  <si>
    <t>Nombre de jours d'attente :</t>
  </si>
  <si>
    <t>Cotisations AVS / AI / APG / AC :</t>
  </si>
  <si>
    <t>Données de base</t>
  </si>
  <si>
    <t>Somme</t>
  </si>
  <si>
    <t>Déduction part gain
occupation
provisoire</t>
  </si>
  <si>
    <t>N° AVS, nom, prénom, date de naissance</t>
  </si>
  <si>
    <t>N° AVS, nom, prénom</t>
  </si>
  <si>
    <t>Cotisations AVS / AI / APG / AC revendiq.</t>
  </si>
  <si>
    <t xml:space="preserve">Important :
Ce formulaire ne doit être rempli ainsi que signé par les collaborateurs concernés que si vous disposez d'une autorisation correspondante de l’autorité cantonale pour les formateurs. </t>
  </si>
  <si>
    <t>Heures consacrées à la formation des apprentis, prises en compte comme heures perdues à prendre en considération.</t>
  </si>
  <si>
    <t>Donnée de base des formateurs</t>
  </si>
  <si>
    <t xml:space="preserve">À remplir uniquement si vous disposez d'une autorisation correspondante de l’autorité cantonale pour les formateurs. </t>
  </si>
  <si>
    <t>Montant maximum du gain déterminant :</t>
  </si>
  <si>
    <t>Beschäftigungsart</t>
  </si>
  <si>
    <t>Temps complet</t>
  </si>
  <si>
    <t>Temps partiel</t>
  </si>
  <si>
    <t xml:space="preserve">Sur appel </t>
  </si>
  <si>
    <t>Temporaire</t>
  </si>
  <si>
    <t>Apprentissage</t>
  </si>
  <si>
    <t>Travail à domicile</t>
  </si>
  <si>
    <t>Contrat à durée déterminée</t>
  </si>
  <si>
    <t>Temps partiel sur appel</t>
  </si>
  <si>
    <t>Type d'emploi</t>
  </si>
  <si>
    <t>Veuillez indiquer le type de rapport de travail contractuel. Pour cela, sélectionnez une entrée dans le menu déroulant.</t>
  </si>
  <si>
    <t xml:space="preserve">Le solde de l’horaire mobile ne doit être rempli que si l’entreprise disposait déjà d’un règlement sur l’horaire mobile avant l’introduction de la réduction de l’horaire de travail. Seuls les soldes entre – 20 / + 20 peuvent être pris en compte. </t>
  </si>
  <si>
    <t>Tout changement par rapport à la dernière PD</t>
  </si>
  <si>
    <t>Données pour le calcul de l'indemnité RHT pour la période de décompte (PD)</t>
  </si>
  <si>
    <t>Instructions pour l'onglet « 1042Ff Formateurs »</t>
  </si>
  <si>
    <t>Afin de diviser les heures perdues réclamées au cours d'une période de décompte en heures perdues saisonnières (non indemnisables) et économiques (en principe indemnisables), il faut calculer la moyenne des heures perdues dans les périodes identiques des deux années précédentes.</t>
  </si>
  <si>
    <t xml:space="preserve">Si vous disposez d'une autorisation, les heures que les formateurs ont consacrées à la formation des apprentis doivent être inscrites dans le formulaire. Indiquez le numéro AVS, le nom et le prénom des formateurs et le nombre d'heures par jour consacré à la formation. Ces heures sont incluses dans le nombre total d'heures perdues selon l’onglet « 1042Df Rapport ». 
Vous trouverez de plus amples informations sur les indemnités en cas de RHT pour les formateurs sur www.travail.swiss. </t>
  </si>
  <si>
    <t>Date de
naissance</t>
  </si>
  <si>
    <t>Temps d. travail à effectuer
durant la période décompte</t>
  </si>
  <si>
    <t>Conformément à l'art. 88 LACI et à l'art. 28 LPGA, l'employeur est tenu de fournir tous les renseignements et de présenter les documents nécessaires.</t>
  </si>
  <si>
    <r>
      <rPr>
        <b/>
        <sz val="10"/>
        <color theme="1"/>
        <rFont val="Arial"/>
        <family val="2"/>
      </rPr>
      <t>- Temps effectif dans la même période de l’avant-dernière année, ou de l’année précédente :</t>
    </r>
    <r>
      <rPr>
        <sz val="10"/>
        <color theme="1"/>
        <rFont val="Arial"/>
        <family val="2"/>
      </rPr>
      <t xml:space="preserve"> Les heures effectivement travaillées et documentées dans la période correspondante.</t>
    </r>
  </si>
  <si>
    <t>Les employés qui ont atteint l'âge de référence de l'AVS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</si>
</sst>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164" formatCode="0.0"/>
    <numFmt numFmtId="165" formatCode="[$SFr.-807]\ #,##0.00"/>
    <numFmt numFmtId="166" formatCode="mm/yyyy"/>
    <numFmt numFmtId="167" formatCode="0.000%"/>
    <numFmt numFmtId="168" formatCode="[$-407]mmmm\ yy;@"/>
    <numFmt numFmtId="169" formatCode="000\.0000\.0000\.00"/>
    <numFmt numFmtId="170" formatCode="\7\5\6\.0000\.0000\.00"/>
    <numFmt numFmtId="171" formatCode="dd/mm/yyyy;@"/>
    <numFmt numFmtId="172" formatCode="000\ 000\ 00\ 00"/>
    <numFmt numFmtId="173" formatCode="0.000"/>
    <numFmt numFmtId="174" formatCode="[$]dd/mm/yyyy;@" x16r2:formatCode16="[$-gsw-CH,1]dd/mm/yyyy;@"/>
  </numFmts>
  <fonts count="40">
    <font>
      <sz val="11"/>
      <color theme="1"/>
      <name val="Calibri"/>
      <family val="2"/>
      <scheme val="minor"/>
    </font>
    <font>
      <sz val="11"/>
      <color theme="1"/>
      <name val="Arial"/>
      <family val="2"/>
    </font>
    <font>
      <sz val="10"/>
      <name val="Arial"/>
      <family val="2"/>
    </font>
    <font>
      <b/>
      <sz val="10"/>
      <name val="Arial"/>
      <family val="2"/>
    </font>
    <font>
      <b/>
      <sz val="8"/>
      <name val="Arial"/>
      <family val="2"/>
    </font>
    <font>
      <sz val="8"/>
      <name val="Arial"/>
      <family val="2"/>
    </font>
    <font>
      <sz val="6"/>
      <name val="Arial"/>
      <family val="2"/>
    </font>
    <font>
      <sz val="7"/>
      <name val="Arial"/>
      <family val="2"/>
    </font>
    <font>
      <b/>
      <sz val="12"/>
      <name val="Arial"/>
      <family val="2"/>
    </font>
    <font>
      <sz val="8"/>
      <name val="Calibri"/>
      <family val="2"/>
      <scheme val="minor"/>
    </font>
    <font>
      <sz val="10"/>
      <color theme="1"/>
      <name val="Arial"/>
      <family val="2"/>
    </font>
    <font>
      <b/>
      <sz val="11"/>
      <color theme="1"/>
      <name val="Arial"/>
      <family val="2"/>
    </font>
    <font>
      <b/>
      <sz val="10"/>
      <color theme="1"/>
      <name val="Arial"/>
      <family val="2"/>
    </font>
    <font>
      <sz val="11"/>
      <color theme="1"/>
      <name val="Calibri"/>
      <family val="2"/>
      <scheme val="minor"/>
    </font>
    <font>
      <sz val="10"/>
      <name val="Calibri"/>
      <family val="2"/>
      <scheme val="minor"/>
    </font>
    <font>
      <sz val="11"/>
      <name val="Arial"/>
      <family val="2"/>
    </font>
    <font>
      <b/>
      <sz val="11"/>
      <name val="Arial"/>
      <family val="2"/>
    </font>
    <font>
      <b/>
      <sz val="11"/>
      <color theme="1"/>
      <name val="Calibri"/>
      <family val="2"/>
      <scheme val="minor"/>
    </font>
    <font>
      <b/>
      <sz val="10"/>
      <color theme="1" tint="4.9989318521683403E-2"/>
      <name val="Arial"/>
      <family val="2"/>
    </font>
    <font>
      <sz val="10"/>
      <color theme="1" tint="4.9989318521683403E-2"/>
      <name val="Arial"/>
      <family val="2"/>
    </font>
    <font>
      <b/>
      <sz val="12"/>
      <color theme="1"/>
      <name val="Arial"/>
      <family val="2"/>
    </font>
    <font>
      <b/>
      <sz val="12"/>
      <color theme="0"/>
      <name val="Arial"/>
      <family val="2"/>
    </font>
    <font>
      <sz val="10"/>
      <color rgb="FFFF0000"/>
      <name val="Arial"/>
      <family val="2"/>
    </font>
    <font>
      <b/>
      <sz val="10"/>
      <color rgb="FFFF0000"/>
      <name val="Arial"/>
      <family val="2"/>
    </font>
    <font>
      <b/>
      <sz val="12"/>
      <color rgb="FFFF0000"/>
      <name val="Arial"/>
      <family val="2"/>
    </font>
    <font>
      <sz val="12"/>
      <name val="Arial"/>
      <family val="2"/>
    </font>
    <font>
      <sz val="12"/>
      <color theme="1"/>
      <name val="Arial"/>
      <family val="2"/>
    </font>
    <font>
      <sz val="12"/>
      <color theme="1"/>
      <name val="Source Code Pro"/>
      <family val="3"/>
    </font>
    <font>
      <b/>
      <sz val="12"/>
      <color theme="1"/>
      <name val="Source Code Pro"/>
      <family val="3"/>
    </font>
    <font>
      <b/>
      <sz val="14"/>
      <color theme="1"/>
      <name val="Arial"/>
      <family val="2"/>
    </font>
    <font>
      <sz val="10"/>
      <color theme="1"/>
      <name val="Calibri"/>
      <family val="2"/>
      <scheme val="minor"/>
    </font>
    <font>
      <i/>
      <sz val="10"/>
      <color theme="0" tint="-0.499984740745262"/>
      <name val="Arial"/>
      <family val="2"/>
    </font>
    <font>
      <i/>
      <sz val="10"/>
      <color theme="0" tint="-0.499984740745262"/>
      <name val="Calibri"/>
      <family val="2"/>
      <scheme val="minor"/>
    </font>
    <font>
      <i/>
      <sz val="12"/>
      <color theme="0" tint="-0.499984740745262"/>
      <name val="Arial"/>
      <family val="2"/>
    </font>
    <font>
      <b/>
      <i/>
      <sz val="10"/>
      <color theme="0" tint="-0.499984740745262"/>
      <name val="Arial"/>
      <family val="2"/>
    </font>
    <font>
      <i/>
      <sz val="7"/>
      <color theme="0" tint="-0.499984740745262"/>
      <name val="Arial"/>
      <family val="2"/>
    </font>
    <font>
      <i/>
      <sz val="6"/>
      <color theme="0" tint="-0.499984740745262"/>
      <name val="Arial"/>
      <family val="2"/>
    </font>
    <font>
      <i/>
      <sz val="8"/>
      <color theme="0" tint="-0.499984740745262"/>
      <name val="Arial"/>
      <family val="2"/>
    </font>
    <font>
      <i/>
      <sz val="11"/>
      <color theme="0" tint="-0.499984740745262"/>
      <name val="Arial"/>
      <family val="2"/>
    </font>
    <font>
      <sz val="9.5"/>
      <name val="Arial"/>
      <family val="2"/>
    </font>
  </fonts>
  <fills count="14">
    <fill>
      <patternFill patternType="none"/>
    </fill>
    <fill>
      <patternFill patternType="gray125"/>
    </fill>
    <fill>
      <patternFill patternType="solid">
        <fgColor indexed="43"/>
        <bgColor indexed="64"/>
      </patternFill>
    </fill>
    <fill>
      <patternFill patternType="solid">
        <fgColor indexed="10"/>
        <bgColor indexed="64"/>
      </patternFill>
    </fill>
    <fill>
      <patternFill patternType="solid">
        <fgColor rgb="FFFFFF99"/>
        <bgColor indexed="64"/>
      </patternFill>
    </fill>
    <fill>
      <patternFill patternType="solid">
        <fgColor rgb="FFCCFFCC"/>
        <bgColor indexed="64"/>
      </patternFill>
    </fill>
    <fill>
      <patternFill patternType="solid">
        <fgColor theme="5" tint="-0.249977111117893"/>
        <bgColor indexed="64"/>
      </patternFill>
    </fill>
    <fill>
      <patternFill patternType="solid">
        <fgColor rgb="FFFFC000"/>
        <bgColor indexed="64"/>
      </patternFill>
    </fill>
    <fill>
      <patternFill patternType="solid">
        <fgColor theme="9"/>
        <bgColor indexed="64"/>
      </patternFill>
    </fill>
    <fill>
      <patternFill patternType="solid">
        <fgColor theme="7" tint="0.59999389629810485"/>
        <bgColor indexed="64"/>
      </patternFill>
    </fill>
    <fill>
      <patternFill patternType="solid">
        <fgColor theme="4"/>
        <bgColor indexed="64"/>
      </patternFill>
    </fill>
    <fill>
      <patternFill patternType="solid">
        <fgColor theme="0" tint="-0.249977111117893"/>
        <bgColor indexed="64"/>
      </patternFill>
    </fill>
    <fill>
      <patternFill patternType="solid">
        <fgColor rgb="FF66FFFF"/>
        <bgColor indexed="64"/>
      </patternFill>
    </fill>
    <fill>
      <patternFill patternType="solid">
        <fgColor theme="0" tint="-0.24994659260841701"/>
        <bgColor indexed="64"/>
      </patternFill>
    </fill>
  </fills>
  <borders count="116">
    <border>
      <left/>
      <right/>
      <top/>
      <bottom/>
      <diagonal/>
    </border>
    <border>
      <left/>
      <right style="thin">
        <color indexed="64"/>
      </right>
      <top style="hair">
        <color indexed="64"/>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bottom style="hair">
        <color indexed="64"/>
      </bottom>
      <diagonal/>
    </border>
    <border>
      <left style="thin">
        <color indexed="64"/>
      </left>
      <right/>
      <top/>
      <bottom style="hair">
        <color indexed="64"/>
      </bottom>
      <diagonal/>
    </border>
    <border>
      <left/>
      <right/>
      <top style="thin">
        <color indexed="64"/>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medium">
        <color indexed="64"/>
      </bottom>
      <diagonal/>
    </border>
    <border>
      <left style="thin">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hair">
        <color indexed="64"/>
      </left>
      <right style="hair">
        <color indexed="64"/>
      </right>
      <top/>
      <bottom style="hair">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style="thin">
        <color indexed="64"/>
      </top>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style="medium">
        <color indexed="64"/>
      </left>
      <right style="hair">
        <color indexed="64"/>
      </right>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diagonal/>
    </border>
    <border>
      <left style="thin">
        <color indexed="64"/>
      </left>
      <right style="medium">
        <color indexed="64"/>
      </right>
      <top style="medium">
        <color indexed="64"/>
      </top>
      <bottom style="thin">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hair">
        <color indexed="64"/>
      </right>
      <top style="hair">
        <color indexed="64"/>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medium">
        <color indexed="64"/>
      </right>
      <top/>
      <bottom style="thin">
        <color indexed="64"/>
      </bottom>
      <diagonal/>
    </border>
    <border>
      <left style="hair">
        <color indexed="64"/>
      </left>
      <right style="thin">
        <color indexed="64"/>
      </right>
      <top/>
      <bottom style="hair">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diagonal/>
    </border>
    <border>
      <left style="hair">
        <color indexed="64"/>
      </left>
      <right style="thin">
        <color indexed="64"/>
      </right>
      <top/>
      <bottom style="thin">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hair">
        <color indexed="64"/>
      </right>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hair">
        <color indexed="64"/>
      </right>
      <top style="medium">
        <color indexed="64"/>
      </top>
      <bottom/>
      <diagonal/>
    </border>
    <border>
      <left style="hair">
        <color indexed="64"/>
      </left>
      <right style="thin">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style="hair">
        <color indexed="64"/>
      </right>
      <top style="medium">
        <color indexed="64"/>
      </top>
      <bottom/>
      <diagonal/>
    </border>
    <border>
      <left style="thin">
        <color indexed="64"/>
      </left>
      <right style="hair">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hair">
        <color indexed="64"/>
      </left>
      <right style="hair">
        <color indexed="64"/>
      </right>
      <top style="medium">
        <color indexed="64"/>
      </top>
      <bottom/>
      <diagonal/>
    </border>
    <border>
      <left style="hair">
        <color indexed="64"/>
      </left>
      <right style="medium">
        <color indexed="64"/>
      </right>
      <top style="medium">
        <color indexed="64"/>
      </top>
      <bottom/>
      <diagonal/>
    </border>
    <border>
      <left/>
      <right style="medium">
        <color indexed="64"/>
      </right>
      <top style="hair">
        <color indexed="64"/>
      </top>
      <bottom style="hair">
        <color indexed="64"/>
      </bottom>
      <diagonal/>
    </border>
    <border>
      <left style="medium">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top style="medium">
        <color indexed="64"/>
      </top>
      <bottom/>
      <diagonal/>
    </border>
    <border>
      <left/>
      <right style="thin">
        <color indexed="64"/>
      </right>
      <top style="hair">
        <color indexed="64"/>
      </top>
      <bottom style="medium">
        <color indexed="64"/>
      </bottom>
      <diagonal/>
    </border>
    <border>
      <left style="medium">
        <color indexed="64"/>
      </left>
      <right/>
      <top style="hair">
        <color indexed="64"/>
      </top>
      <bottom/>
      <diagonal/>
    </border>
    <border>
      <left/>
      <right style="hair">
        <color indexed="64"/>
      </right>
      <top style="hair">
        <color indexed="64"/>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hair">
        <color auto="1"/>
      </left>
      <right style="hair">
        <color auto="1"/>
      </right>
      <top style="thin">
        <color indexed="64"/>
      </top>
      <bottom/>
      <diagonal/>
    </border>
    <border>
      <left style="medium">
        <color indexed="64"/>
      </left>
      <right/>
      <top style="hair">
        <color indexed="64"/>
      </top>
      <bottom style="medium">
        <color indexed="64"/>
      </bottom>
      <diagonal/>
    </border>
    <border>
      <left/>
      <right style="hair">
        <color indexed="64"/>
      </right>
      <top style="hair">
        <color indexed="64"/>
      </top>
      <bottom style="medium">
        <color indexed="64"/>
      </bottom>
      <diagonal/>
    </border>
    <border>
      <left style="thin">
        <color indexed="64"/>
      </left>
      <right/>
      <top style="hair">
        <color indexed="64"/>
      </top>
      <bottom style="medium">
        <color indexed="64"/>
      </bottom>
      <diagonal/>
    </border>
    <border>
      <left style="medium">
        <color indexed="64"/>
      </left>
      <right/>
      <top style="thin">
        <color indexed="64"/>
      </top>
      <bottom/>
      <diagonal/>
    </border>
    <border>
      <left/>
      <right style="hair">
        <color indexed="64"/>
      </right>
      <top/>
      <bottom style="hair">
        <color indexed="64"/>
      </bottom>
      <diagonal/>
    </border>
    <border>
      <left style="hair">
        <color indexed="64"/>
      </left>
      <right/>
      <top style="thin">
        <color indexed="64"/>
      </top>
      <bottom/>
      <diagonal/>
    </border>
    <border>
      <left style="hair">
        <color indexed="64"/>
      </left>
      <right style="medium">
        <color indexed="64"/>
      </right>
      <top style="thin">
        <color indexed="64"/>
      </top>
      <bottom style="hair">
        <color indexed="64"/>
      </bottom>
      <diagonal/>
    </border>
    <border>
      <left style="hair">
        <color indexed="64"/>
      </left>
      <right style="medium">
        <color indexed="64"/>
      </right>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style="hair">
        <color indexed="64"/>
      </top>
      <bottom style="thin">
        <color indexed="64"/>
      </bottom>
      <diagonal/>
    </border>
    <border>
      <left style="hair">
        <color indexed="64"/>
      </left>
      <right style="medium">
        <color indexed="64"/>
      </right>
      <top style="thin">
        <color indexed="64"/>
      </top>
      <bottom/>
      <diagonal/>
    </border>
    <border>
      <left style="hair">
        <color indexed="64"/>
      </left>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s>
  <cellStyleXfs count="3">
    <xf numFmtId="0" fontId="0" fillId="0" borderId="0"/>
    <xf numFmtId="9" fontId="13" fillId="0" borderId="0" applyFont="0" applyFill="0" applyBorder="0" applyAlignment="0" applyProtection="0"/>
    <xf numFmtId="0" fontId="13" fillId="0" borderId="0"/>
  </cellStyleXfs>
  <cellXfs count="625">
    <xf numFmtId="0" fontId="0" fillId="0" borderId="0" xfId="0"/>
    <xf numFmtId="14" fontId="0" fillId="0" borderId="0" xfId="0" applyNumberFormat="1" applyAlignment="1" applyProtection="1">
      <alignment horizontal="left"/>
      <protection hidden="1"/>
    </xf>
    <xf numFmtId="0" fontId="0" fillId="0" borderId="0" xfId="0" applyProtection="1">
      <protection hidden="1"/>
    </xf>
    <xf numFmtId="0" fontId="5" fillId="0" borderId="0" xfId="0" applyFont="1"/>
    <xf numFmtId="0" fontId="5" fillId="0" borderId="0" xfId="0" applyFont="1" applyProtection="1">
      <protection hidden="1"/>
    </xf>
    <xf numFmtId="0" fontId="5" fillId="0" borderId="0" xfId="0" applyFont="1" applyAlignment="1" applyProtection="1">
      <alignment horizontal="left"/>
      <protection hidden="1"/>
    </xf>
    <xf numFmtId="0" fontId="0" fillId="0" borderId="0" xfId="0" applyProtection="1">
      <protection locked="0"/>
    </xf>
    <xf numFmtId="0" fontId="2" fillId="0" borderId="0" xfId="0" applyFont="1" applyProtection="1">
      <protection hidden="1"/>
    </xf>
    <xf numFmtId="0" fontId="2" fillId="0" borderId="0" xfId="0" applyFont="1" applyProtection="1">
      <protection locked="0"/>
    </xf>
    <xf numFmtId="164" fontId="2" fillId="0" borderId="0" xfId="0" applyNumberFormat="1" applyFont="1" applyProtection="1">
      <protection locked="0"/>
    </xf>
    <xf numFmtId="49" fontId="0" fillId="0" borderId="0" xfId="0" applyNumberFormat="1" applyProtection="1">
      <protection locked="0"/>
    </xf>
    <xf numFmtId="0" fontId="0" fillId="0" borderId="0" xfId="0" quotePrefix="1" applyProtection="1">
      <protection locked="0"/>
    </xf>
    <xf numFmtId="14" fontId="0" fillId="0" borderId="0" xfId="0" applyNumberFormat="1" applyProtection="1">
      <protection hidden="1"/>
    </xf>
    <xf numFmtId="164" fontId="0" fillId="0" borderId="0" xfId="0" applyNumberFormat="1" applyProtection="1">
      <protection hidden="1"/>
    </xf>
    <xf numFmtId="165" fontId="0" fillId="0" borderId="0" xfId="0" applyNumberFormat="1" applyProtection="1">
      <protection hidden="1"/>
    </xf>
    <xf numFmtId="167" fontId="0" fillId="0" borderId="0" xfId="0" applyNumberFormat="1" applyProtection="1">
      <protection hidden="1"/>
    </xf>
    <xf numFmtId="0" fontId="5" fillId="0" borderId="0" xfId="0" quotePrefix="1" applyFont="1"/>
    <xf numFmtId="10" fontId="0" fillId="0" borderId="0" xfId="0" applyNumberFormat="1" applyProtection="1">
      <protection hidden="1"/>
    </xf>
    <xf numFmtId="0" fontId="4" fillId="0" borderId="0" xfId="0" applyFont="1" applyAlignment="1" applyProtection="1">
      <alignment horizontal="left"/>
      <protection hidden="1"/>
    </xf>
    <xf numFmtId="0" fontId="5" fillId="0" borderId="0" xfId="0" applyFont="1" applyAlignment="1" applyProtection="1">
      <alignment horizontal="center"/>
      <protection hidden="1"/>
    </xf>
    <xf numFmtId="0" fontId="1" fillId="0" borderId="0" xfId="0" applyFont="1" applyProtection="1">
      <protection hidden="1"/>
    </xf>
    <xf numFmtId="0" fontId="10" fillId="0" borderId="0" xfId="0" applyFont="1" applyProtection="1">
      <protection hidden="1"/>
    </xf>
    <xf numFmtId="0" fontId="11" fillId="0" borderId="0" xfId="0" applyFont="1" applyAlignment="1" applyProtection="1">
      <alignment vertical="center"/>
      <protection hidden="1"/>
    </xf>
    <xf numFmtId="0" fontId="1" fillId="0" borderId="0" xfId="0" applyFont="1" applyAlignment="1" applyProtection="1">
      <alignment vertical="center"/>
      <protection hidden="1"/>
    </xf>
    <xf numFmtId="164" fontId="2" fillId="0" borderId="0" xfId="0" applyNumberFormat="1" applyFont="1" applyAlignment="1" applyProtection="1">
      <alignment horizontal="right"/>
      <protection hidden="1"/>
    </xf>
    <xf numFmtId="2" fontId="2" fillId="0" borderId="0" xfId="0" applyNumberFormat="1" applyFont="1" applyAlignment="1" applyProtection="1">
      <alignment horizontal="right"/>
      <protection hidden="1"/>
    </xf>
    <xf numFmtId="0" fontId="2" fillId="0" borderId="0" xfId="0" applyFont="1" applyAlignment="1" applyProtection="1">
      <alignment horizontal="right"/>
      <protection hidden="1"/>
    </xf>
    <xf numFmtId="2" fontId="2" fillId="0" borderId="0" xfId="0" applyNumberFormat="1" applyFont="1" applyProtection="1">
      <protection hidden="1"/>
    </xf>
    <xf numFmtId="2" fontId="2" fillId="0" borderId="0" xfId="0" applyNumberFormat="1" applyFont="1" applyAlignment="1" applyProtection="1">
      <alignment horizontal="left"/>
      <protection hidden="1"/>
    </xf>
    <xf numFmtId="0" fontId="2" fillId="0" borderId="0" xfId="0" applyFont="1" applyAlignment="1" applyProtection="1">
      <alignment horizontal="left"/>
      <protection hidden="1"/>
    </xf>
    <xf numFmtId="2" fontId="14" fillId="0" borderId="0" xfId="0" applyNumberFormat="1" applyFont="1" applyAlignment="1" applyProtection="1">
      <alignment horizontal="right"/>
      <protection hidden="1"/>
    </xf>
    <xf numFmtId="0" fontId="14" fillId="0" borderId="0" xfId="0" applyFont="1" applyAlignment="1" applyProtection="1">
      <alignment horizontal="left"/>
      <protection hidden="1"/>
    </xf>
    <xf numFmtId="169" fontId="14" fillId="0" borderId="0" xfId="0" applyNumberFormat="1" applyFont="1" applyAlignment="1" applyProtection="1">
      <alignment horizontal="left"/>
      <protection hidden="1"/>
    </xf>
    <xf numFmtId="0" fontId="2" fillId="4" borderId="10" xfId="0" applyFont="1" applyFill="1" applyBorder="1" applyProtection="1">
      <protection hidden="1"/>
    </xf>
    <xf numFmtId="164" fontId="2" fillId="0" borderId="0" xfId="0" applyNumberFormat="1" applyFont="1" applyAlignment="1" applyProtection="1">
      <alignment horizontal="left"/>
      <protection hidden="1"/>
    </xf>
    <xf numFmtId="168" fontId="3" fillId="0" borderId="0" xfId="0" applyNumberFormat="1" applyFont="1" applyAlignment="1" applyProtection="1">
      <alignment horizontal="left"/>
      <protection hidden="1"/>
    </xf>
    <xf numFmtId="1" fontId="2" fillId="0" borderId="0" xfId="0" applyNumberFormat="1" applyFont="1" applyAlignment="1" applyProtection="1">
      <alignment horizontal="left"/>
      <protection hidden="1"/>
    </xf>
    <xf numFmtId="0" fontId="12" fillId="0" borderId="0" xfId="0" applyFont="1" applyProtection="1">
      <protection hidden="1"/>
    </xf>
    <xf numFmtId="168" fontId="2" fillId="0" borderId="0" xfId="0" applyNumberFormat="1" applyFont="1" applyAlignment="1" applyProtection="1">
      <alignment horizontal="left"/>
      <protection hidden="1"/>
    </xf>
    <xf numFmtId="164" fontId="2" fillId="0" borderId="0" xfId="0" applyNumberFormat="1" applyFont="1" applyProtection="1">
      <protection hidden="1"/>
    </xf>
    <xf numFmtId="2" fontId="2" fillId="0" borderId="0" xfId="0" applyNumberFormat="1" applyFont="1" applyAlignment="1" applyProtection="1">
      <alignment horizontal="center"/>
      <protection hidden="1"/>
    </xf>
    <xf numFmtId="49" fontId="2" fillId="0" borderId="0" xfId="0" applyNumberFormat="1" applyFont="1" applyAlignment="1" applyProtection="1">
      <alignment horizontal="right"/>
      <protection hidden="1"/>
    </xf>
    <xf numFmtId="164" fontId="2" fillId="0" borderId="0" xfId="0" applyNumberFormat="1" applyFont="1" applyAlignment="1" applyProtection="1">
      <alignment horizontal="center"/>
      <protection hidden="1"/>
    </xf>
    <xf numFmtId="0" fontId="2" fillId="0" borderId="0" xfId="0" applyFont="1" applyAlignment="1" applyProtection="1">
      <alignment horizontal="center"/>
      <protection hidden="1"/>
    </xf>
    <xf numFmtId="166" fontId="2" fillId="0" borderId="0" xfId="0" applyNumberFormat="1" applyFont="1" applyAlignment="1" applyProtection="1">
      <alignment horizontal="right"/>
      <protection hidden="1"/>
    </xf>
    <xf numFmtId="2" fontId="2" fillId="0" borderId="0" xfId="0" applyNumberFormat="1" applyFont="1" applyAlignment="1" applyProtection="1">
      <alignment horizontal="right" vertical="center"/>
      <protection hidden="1"/>
    </xf>
    <xf numFmtId="4" fontId="2" fillId="0" borderId="0" xfId="0" applyNumberFormat="1" applyFont="1" applyAlignment="1" applyProtection="1">
      <alignment horizontal="right"/>
      <protection hidden="1"/>
    </xf>
    <xf numFmtId="169" fontId="2" fillId="0" borderId="0" xfId="0" applyNumberFormat="1" applyFont="1" applyAlignment="1" applyProtection="1">
      <alignment horizontal="left" vertical="center"/>
      <protection hidden="1"/>
    </xf>
    <xf numFmtId="164" fontId="2" fillId="4" borderId="11" xfId="0" applyNumberFormat="1" applyFont="1" applyFill="1" applyBorder="1" applyAlignment="1" applyProtection="1">
      <alignment horizontal="right" vertical="center"/>
      <protection hidden="1"/>
    </xf>
    <xf numFmtId="2" fontId="2" fillId="4" borderId="11" xfId="0" applyNumberFormat="1" applyFont="1" applyFill="1" applyBorder="1" applyAlignment="1" applyProtection="1">
      <alignment horizontal="right" vertical="center"/>
      <protection hidden="1"/>
    </xf>
    <xf numFmtId="2" fontId="3" fillId="4" borderId="11" xfId="0" applyNumberFormat="1" applyFont="1" applyFill="1" applyBorder="1" applyAlignment="1" applyProtection="1">
      <alignment horizontal="right" vertical="center"/>
      <protection hidden="1"/>
    </xf>
    <xf numFmtId="10" fontId="3" fillId="4" borderId="11" xfId="0" applyNumberFormat="1" applyFont="1" applyFill="1" applyBorder="1" applyAlignment="1" applyProtection="1">
      <alignment horizontal="right" vertical="center"/>
      <protection hidden="1"/>
    </xf>
    <xf numFmtId="2" fontId="2" fillId="4" borderId="20" xfId="0" applyNumberFormat="1" applyFont="1" applyFill="1" applyBorder="1" applyAlignment="1" applyProtection="1">
      <alignment horizontal="left" vertical="center"/>
      <protection hidden="1"/>
    </xf>
    <xf numFmtId="0" fontId="2" fillId="4" borderId="11" xfId="0" applyFont="1" applyFill="1" applyBorder="1" applyAlignment="1" applyProtection="1">
      <alignment horizontal="right" vertical="center"/>
      <protection hidden="1"/>
    </xf>
    <xf numFmtId="10" fontId="3" fillId="4" borderId="12" xfId="0" applyNumberFormat="1" applyFont="1" applyFill="1" applyBorder="1" applyAlignment="1" applyProtection="1">
      <alignment horizontal="right" vertical="center"/>
      <protection hidden="1"/>
    </xf>
    <xf numFmtId="10" fontId="2" fillId="0" borderId="0" xfId="0" applyNumberFormat="1" applyFont="1" applyProtection="1">
      <protection hidden="1"/>
    </xf>
    <xf numFmtId="164" fontId="2" fillId="0" borderId="0" xfId="0" applyNumberFormat="1" applyFont="1" applyAlignment="1" applyProtection="1">
      <alignment horizontal="right" vertical="center"/>
      <protection hidden="1"/>
    </xf>
    <xf numFmtId="0" fontId="15" fillId="0" borderId="0" xfId="0" applyFont="1" applyAlignment="1" applyProtection="1">
      <alignment vertical="center"/>
      <protection hidden="1"/>
    </xf>
    <xf numFmtId="166" fontId="16" fillId="4" borderId="12" xfId="0" applyNumberFormat="1" applyFont="1" applyFill="1" applyBorder="1" applyAlignment="1" applyProtection="1">
      <alignment horizontal="left" vertical="center"/>
      <protection hidden="1"/>
    </xf>
    <xf numFmtId="2" fontId="6" fillId="0" borderId="0" xfId="0" applyNumberFormat="1" applyFont="1" applyAlignment="1" applyProtection="1">
      <alignment horizontal="left"/>
      <protection hidden="1"/>
    </xf>
    <xf numFmtId="0" fontId="4" fillId="0" borderId="0" xfId="0" applyFont="1" applyProtection="1">
      <protection hidden="1"/>
    </xf>
    <xf numFmtId="0" fontId="15" fillId="0" borderId="0" xfId="0" applyFont="1" applyProtection="1">
      <protection hidden="1"/>
    </xf>
    <xf numFmtId="2" fontId="15" fillId="0" borderId="0" xfId="0" applyNumberFormat="1" applyFont="1" applyAlignment="1" applyProtection="1">
      <alignment horizontal="right"/>
      <protection hidden="1"/>
    </xf>
    <xf numFmtId="2" fontId="15" fillId="0" borderId="0" xfId="0" applyNumberFormat="1" applyFont="1" applyProtection="1">
      <protection hidden="1"/>
    </xf>
    <xf numFmtId="0" fontId="15" fillId="0" borderId="0" xfId="0" applyFont="1" applyAlignment="1" applyProtection="1">
      <alignment horizontal="left"/>
      <protection hidden="1"/>
    </xf>
    <xf numFmtId="2" fontId="14" fillId="0" borderId="0" xfId="0" applyNumberFormat="1" applyFont="1" applyAlignment="1" applyProtection="1">
      <alignment horizontal="center" vertical="top"/>
      <protection hidden="1"/>
    </xf>
    <xf numFmtId="2" fontId="14" fillId="0" borderId="0" xfId="0" applyNumberFormat="1" applyFont="1" applyAlignment="1" applyProtection="1">
      <alignment horizontal="right" vertical="top"/>
      <protection hidden="1"/>
    </xf>
    <xf numFmtId="0" fontId="14" fillId="0" borderId="0" xfId="0" applyFont="1" applyAlignment="1" applyProtection="1">
      <alignment vertical="top"/>
      <protection hidden="1"/>
    </xf>
    <xf numFmtId="2" fontId="2" fillId="0" borderId="0" xfId="0" applyNumberFormat="1" applyFont="1" applyAlignment="1" applyProtection="1">
      <alignment horizontal="left" vertical="top"/>
      <protection hidden="1"/>
    </xf>
    <xf numFmtId="0" fontId="2" fillId="0" borderId="0" xfId="0" applyFont="1" applyAlignment="1" applyProtection="1">
      <alignment horizontal="left" vertical="top"/>
      <protection hidden="1"/>
    </xf>
    <xf numFmtId="164" fontId="2" fillId="0" borderId="0" xfId="0" applyNumberFormat="1" applyFont="1" applyAlignment="1" applyProtection="1">
      <alignment horizontal="left" vertical="top"/>
      <protection hidden="1"/>
    </xf>
    <xf numFmtId="0" fontId="14" fillId="0" borderId="0" xfId="0" applyFont="1" applyAlignment="1" applyProtection="1">
      <alignment horizontal="left" vertical="top"/>
      <protection hidden="1"/>
    </xf>
    <xf numFmtId="164" fontId="14" fillId="0" borderId="0" xfId="0" applyNumberFormat="1" applyFont="1" applyAlignment="1" applyProtection="1">
      <alignment horizontal="right" vertical="top"/>
      <protection hidden="1"/>
    </xf>
    <xf numFmtId="1" fontId="2" fillId="0" borderId="0" xfId="0" applyNumberFormat="1" applyFont="1" applyAlignment="1" applyProtection="1">
      <alignment horizontal="right"/>
      <protection hidden="1"/>
    </xf>
    <xf numFmtId="169" fontId="2" fillId="0" borderId="0" xfId="0" applyNumberFormat="1" applyFont="1" applyAlignment="1" applyProtection="1">
      <alignment horizontal="left"/>
      <protection hidden="1"/>
    </xf>
    <xf numFmtId="2" fontId="2" fillId="2" borderId="18" xfId="0" applyNumberFormat="1" applyFont="1" applyFill="1" applyBorder="1" applyAlignment="1" applyProtection="1">
      <alignment horizontal="right" vertical="center"/>
      <protection hidden="1"/>
    </xf>
    <xf numFmtId="174" fontId="14" fillId="0" borderId="0" xfId="0" applyNumberFormat="1" applyFont="1" applyAlignment="1" applyProtection="1">
      <alignment horizontal="left" vertical="top"/>
      <protection hidden="1"/>
    </xf>
    <xf numFmtId="174" fontId="2" fillId="0" borderId="0" xfId="0" applyNumberFormat="1" applyFont="1" applyAlignment="1" applyProtection="1">
      <alignment horizontal="left" vertical="top"/>
      <protection hidden="1"/>
    </xf>
    <xf numFmtId="0" fontId="2" fillId="0" borderId="0" xfId="0" applyFont="1" applyAlignment="1" applyProtection="1">
      <alignment horizontal="right" wrapText="1"/>
      <protection hidden="1"/>
    </xf>
    <xf numFmtId="0" fontId="2" fillId="0" borderId="0" xfId="0" applyFont="1" applyAlignment="1" applyProtection="1">
      <alignment wrapText="1"/>
      <protection hidden="1"/>
    </xf>
    <xf numFmtId="2" fontId="15" fillId="0" borderId="0" xfId="0" applyNumberFormat="1" applyFont="1" applyAlignment="1" applyProtection="1">
      <alignment horizontal="center"/>
      <protection hidden="1"/>
    </xf>
    <xf numFmtId="2" fontId="2" fillId="0" borderId="0" xfId="0" applyNumberFormat="1" applyFont="1" applyAlignment="1" applyProtection="1">
      <alignment horizontal="center" wrapText="1"/>
      <protection hidden="1"/>
    </xf>
    <xf numFmtId="164" fontId="2" fillId="0" borderId="0" xfId="0" applyNumberFormat="1" applyFont="1" applyAlignment="1" applyProtection="1">
      <alignment horizontal="center" wrapText="1"/>
      <protection hidden="1"/>
    </xf>
    <xf numFmtId="2" fontId="2" fillId="0" borderId="0" xfId="0" applyNumberFormat="1" applyFont="1" applyAlignment="1" applyProtection="1">
      <alignment horizontal="left" wrapText="1"/>
      <protection hidden="1"/>
    </xf>
    <xf numFmtId="49" fontId="2" fillId="0" borderId="0" xfId="0" applyNumberFormat="1" applyFont="1" applyAlignment="1" applyProtection="1">
      <alignment horizontal="left" wrapText="1"/>
      <protection hidden="1"/>
    </xf>
    <xf numFmtId="0" fontId="2" fillId="0" borderId="0" xfId="0" applyFont="1" applyAlignment="1" applyProtection="1">
      <alignment horizontal="left" wrapText="1"/>
      <protection hidden="1"/>
    </xf>
    <xf numFmtId="0" fontId="10" fillId="0" borderId="0" xfId="0" applyFont="1" applyAlignment="1" applyProtection="1">
      <alignment horizontal="left" vertical="center"/>
      <protection hidden="1"/>
    </xf>
    <xf numFmtId="0" fontId="17" fillId="0" borderId="0" xfId="0" applyFont="1" applyAlignment="1" applyProtection="1">
      <alignment horizontal="left"/>
      <protection hidden="1"/>
    </xf>
    <xf numFmtId="0" fontId="17" fillId="0" borderId="0" xfId="0" applyFont="1" applyProtection="1">
      <protection hidden="1"/>
    </xf>
    <xf numFmtId="0" fontId="16" fillId="4" borderId="10" xfId="0" applyFont="1" applyFill="1" applyBorder="1" applyAlignment="1" applyProtection="1">
      <alignment vertical="center"/>
      <protection hidden="1"/>
    </xf>
    <xf numFmtId="0" fontId="16" fillId="4" borderId="11" xfId="0" applyFont="1" applyFill="1" applyBorder="1" applyAlignment="1" applyProtection="1">
      <alignment vertical="center"/>
      <protection hidden="1"/>
    </xf>
    <xf numFmtId="0" fontId="16" fillId="4" borderId="10" xfId="0" applyFont="1" applyFill="1" applyBorder="1" applyAlignment="1" applyProtection="1">
      <alignment horizontal="left" vertical="center"/>
      <protection hidden="1"/>
    </xf>
    <xf numFmtId="0" fontId="16" fillId="4" borderId="11" xfId="0" applyFont="1" applyFill="1" applyBorder="1" applyAlignment="1" applyProtection="1">
      <alignment horizontal="left" vertical="center"/>
      <protection hidden="1"/>
    </xf>
    <xf numFmtId="49" fontId="2" fillId="0" borderId="48" xfId="0" applyNumberFormat="1" applyFont="1" applyBorder="1" applyProtection="1">
      <protection hidden="1"/>
    </xf>
    <xf numFmtId="49" fontId="10" fillId="0" borderId="48" xfId="0" applyNumberFormat="1" applyFont="1" applyBorder="1" applyProtection="1">
      <protection hidden="1"/>
    </xf>
    <xf numFmtId="0" fontId="10" fillId="4" borderId="47" xfId="0" applyFont="1" applyFill="1" applyBorder="1" applyAlignment="1" applyProtection="1">
      <alignment wrapText="1"/>
      <protection hidden="1"/>
    </xf>
    <xf numFmtId="169" fontId="2" fillId="2" borderId="51" xfId="0" applyNumberFormat="1" applyFont="1" applyFill="1" applyBorder="1" applyAlignment="1" applyProtection="1">
      <alignment horizontal="left"/>
      <protection hidden="1"/>
    </xf>
    <xf numFmtId="0" fontId="3" fillId="4" borderId="34" xfId="0" applyFont="1" applyFill="1" applyBorder="1" applyProtection="1">
      <protection hidden="1"/>
    </xf>
    <xf numFmtId="0" fontId="3" fillId="4" borderId="35" xfId="0" applyFont="1" applyFill="1" applyBorder="1" applyProtection="1">
      <protection hidden="1"/>
    </xf>
    <xf numFmtId="169" fontId="3" fillId="4" borderId="35" xfId="0" applyNumberFormat="1" applyFont="1" applyFill="1" applyBorder="1" applyAlignment="1" applyProtection="1">
      <alignment horizontal="left"/>
      <protection hidden="1"/>
    </xf>
    <xf numFmtId="1" fontId="2" fillId="4" borderId="35" xfId="0" applyNumberFormat="1" applyFont="1" applyFill="1" applyBorder="1" applyAlignment="1" applyProtection="1">
      <alignment horizontal="left"/>
      <protection hidden="1"/>
    </xf>
    <xf numFmtId="4" fontId="3" fillId="4" borderId="35" xfId="0" applyNumberFormat="1" applyFont="1" applyFill="1" applyBorder="1" applyAlignment="1" applyProtection="1">
      <alignment horizontal="right"/>
      <protection hidden="1"/>
    </xf>
    <xf numFmtId="4" fontId="3" fillId="4" borderId="36" xfId="0" applyNumberFormat="1" applyFont="1" applyFill="1" applyBorder="1" applyAlignment="1" applyProtection="1">
      <alignment horizontal="right"/>
      <protection hidden="1"/>
    </xf>
    <xf numFmtId="2" fontId="3" fillId="4" borderId="34" xfId="0" applyNumberFormat="1" applyFont="1" applyFill="1" applyBorder="1" applyProtection="1">
      <protection hidden="1"/>
    </xf>
    <xf numFmtId="0" fontId="10" fillId="0" borderId="0" xfId="0" applyFont="1" applyAlignment="1" applyProtection="1">
      <alignment vertical="center"/>
      <protection hidden="1"/>
    </xf>
    <xf numFmtId="0" fontId="11" fillId="0" borderId="0" xfId="0" applyFont="1" applyAlignment="1" applyProtection="1">
      <alignment vertical="center" wrapText="1"/>
      <protection hidden="1"/>
    </xf>
    <xf numFmtId="168" fontId="2" fillId="0" borderId="0" xfId="0" applyNumberFormat="1" applyFont="1" applyAlignment="1" applyProtection="1">
      <alignment horizontal="right"/>
      <protection hidden="1"/>
    </xf>
    <xf numFmtId="0" fontId="2" fillId="0" borderId="0" xfId="0" applyFont="1" applyAlignment="1" applyProtection="1">
      <alignment horizontal="left" vertical="center"/>
      <protection hidden="1"/>
    </xf>
    <xf numFmtId="171" fontId="10" fillId="0" borderId="0" xfId="0" applyNumberFormat="1" applyFont="1" applyAlignment="1" applyProtection="1">
      <alignment horizontal="left"/>
      <protection hidden="1"/>
    </xf>
    <xf numFmtId="2" fontId="10" fillId="0" borderId="0" xfId="0" applyNumberFormat="1" applyFont="1" applyAlignment="1" applyProtection="1">
      <alignment horizontal="center" vertical="center"/>
      <protection hidden="1"/>
    </xf>
    <xf numFmtId="168" fontId="2" fillId="0" borderId="0" xfId="0" applyNumberFormat="1" applyFont="1" applyAlignment="1" applyProtection="1">
      <alignment horizontal="left" vertical="center"/>
      <protection hidden="1"/>
    </xf>
    <xf numFmtId="0" fontId="18" fillId="0" borderId="0" xfId="0" applyFont="1" applyAlignment="1" applyProtection="1">
      <alignment vertical="center"/>
      <protection hidden="1"/>
    </xf>
    <xf numFmtId="4" fontId="18" fillId="0" borderId="0" xfId="0" applyNumberFormat="1" applyFont="1" applyAlignment="1" applyProtection="1">
      <alignment vertical="center"/>
      <protection hidden="1"/>
    </xf>
    <xf numFmtId="0" fontId="2" fillId="0" borderId="0" xfId="0" applyFont="1" applyAlignment="1" applyProtection="1">
      <alignment vertical="center" wrapText="1"/>
      <protection hidden="1"/>
    </xf>
    <xf numFmtId="0" fontId="19" fillId="0" borderId="0" xfId="0" applyFont="1" applyAlignment="1" applyProtection="1">
      <alignment vertical="center"/>
      <protection hidden="1"/>
    </xf>
    <xf numFmtId="0" fontId="10" fillId="6" borderId="0" xfId="0" applyFont="1" applyFill="1" applyAlignment="1">
      <alignment horizontal="left"/>
    </xf>
    <xf numFmtId="0" fontId="22" fillId="6" borderId="0" xfId="0" applyFont="1" applyFill="1" applyAlignment="1">
      <alignment horizontal="left"/>
    </xf>
    <xf numFmtId="0" fontId="22" fillId="0" borderId="0" xfId="0" applyFont="1" applyAlignment="1">
      <alignment horizontal="left"/>
    </xf>
    <xf numFmtId="0" fontId="10" fillId="7" borderId="0" xfId="0" applyFont="1" applyFill="1" applyAlignment="1">
      <alignment horizontal="left"/>
    </xf>
    <xf numFmtId="0" fontId="10" fillId="0" borderId="0" xfId="0" applyFont="1" applyAlignment="1">
      <alignment horizontal="right" vertical="top"/>
    </xf>
    <xf numFmtId="0" fontId="10" fillId="7" borderId="0" xfId="0" applyFont="1" applyFill="1" applyAlignment="1">
      <alignment horizontal="left" vertical="top" wrapText="1"/>
    </xf>
    <xf numFmtId="0" fontId="10" fillId="0" borderId="0" xfId="0" applyFont="1" applyAlignment="1">
      <alignment horizontal="right" vertical="top" wrapText="1"/>
    </xf>
    <xf numFmtId="0" fontId="10" fillId="0" borderId="0" xfId="0" applyFont="1" applyAlignment="1">
      <alignment horizontal="right"/>
    </xf>
    <xf numFmtId="0" fontId="10" fillId="8" borderId="0" xfId="0" applyFont="1" applyFill="1" applyAlignment="1">
      <alignment horizontal="left"/>
    </xf>
    <xf numFmtId="0" fontId="3" fillId="0" borderId="0" xfId="0" applyFont="1" applyAlignment="1" applyProtection="1">
      <alignment horizontal="left" vertical="top"/>
      <protection hidden="1"/>
    </xf>
    <xf numFmtId="0" fontId="3" fillId="0" borderId="0" xfId="0" applyFont="1" applyAlignment="1" applyProtection="1">
      <alignment horizontal="left"/>
      <protection hidden="1"/>
    </xf>
    <xf numFmtId="0" fontId="10" fillId="9" borderId="0" xfId="0" applyFont="1" applyFill="1" applyAlignment="1">
      <alignment horizontal="left"/>
    </xf>
    <xf numFmtId="0" fontId="10" fillId="9" borderId="0" xfId="0" applyFont="1" applyFill="1" applyAlignment="1">
      <alignment horizontal="left" wrapText="1"/>
    </xf>
    <xf numFmtId="0" fontId="10" fillId="10" borderId="0" xfId="0" applyFont="1" applyFill="1" applyAlignment="1">
      <alignment horizontal="left"/>
    </xf>
    <xf numFmtId="0" fontId="2" fillId="0" borderId="0" xfId="0" applyFont="1" applyAlignment="1" applyProtection="1">
      <alignment horizontal="right" vertical="center"/>
      <protection hidden="1"/>
    </xf>
    <xf numFmtId="0" fontId="10" fillId="0" borderId="0" xfId="0" applyFont="1" applyAlignment="1" applyProtection="1">
      <alignment horizontal="right" vertical="center"/>
      <protection hidden="1"/>
    </xf>
    <xf numFmtId="0" fontId="18" fillId="0" borderId="0" xfId="0" applyFont="1" applyAlignment="1" applyProtection="1">
      <alignment horizontal="right" vertical="center"/>
      <protection hidden="1"/>
    </xf>
    <xf numFmtId="0" fontId="3" fillId="4" borderId="35" xfId="0" applyFont="1" applyFill="1" applyBorder="1" applyAlignment="1" applyProtection="1">
      <alignment horizontal="right" vertical="center"/>
      <protection hidden="1"/>
    </xf>
    <xf numFmtId="174" fontId="2" fillId="0" borderId="0" xfId="0" applyNumberFormat="1" applyFont="1" applyAlignment="1" applyProtection="1">
      <alignment horizontal="left"/>
      <protection hidden="1"/>
    </xf>
    <xf numFmtId="164" fontId="2" fillId="0" borderId="0" xfId="0" applyNumberFormat="1" applyFont="1" applyAlignment="1" applyProtection="1">
      <alignment horizontal="left" wrapText="1"/>
      <protection hidden="1"/>
    </xf>
    <xf numFmtId="0" fontId="2" fillId="2" borderId="57" xfId="0" applyFont="1" applyFill="1" applyBorder="1" applyAlignment="1" applyProtection="1">
      <alignment horizontal="right" wrapText="1"/>
      <protection hidden="1"/>
    </xf>
    <xf numFmtId="0" fontId="2" fillId="4" borderId="61" xfId="0" applyFont="1" applyFill="1" applyBorder="1" applyAlignment="1" applyProtection="1">
      <alignment horizontal="right" wrapText="1"/>
      <protection hidden="1"/>
    </xf>
    <xf numFmtId="0" fontId="2" fillId="0" borderId="0" xfId="0" applyFont="1" applyAlignment="1" applyProtection="1">
      <alignment horizontal="right" vertical="center" wrapText="1"/>
      <protection hidden="1"/>
    </xf>
    <xf numFmtId="0" fontId="14" fillId="0" borderId="0" xfId="0" applyFont="1" applyAlignment="1" applyProtection="1">
      <alignment horizontal="right"/>
      <protection hidden="1"/>
    </xf>
    <xf numFmtId="0" fontId="2" fillId="0" borderId="0" xfId="0" applyFont="1" applyAlignment="1" applyProtection="1">
      <alignment horizontal="left" vertical="center" wrapText="1"/>
      <protection hidden="1"/>
    </xf>
    <xf numFmtId="0" fontId="3" fillId="4" borderId="34" xfId="0" applyFont="1" applyFill="1" applyBorder="1" applyAlignment="1" applyProtection="1">
      <alignment horizontal="left" vertical="center"/>
      <protection hidden="1"/>
    </xf>
    <xf numFmtId="0" fontId="10" fillId="0" borderId="0" xfId="0" applyFont="1" applyAlignment="1" applyProtection="1">
      <alignment horizontal="right"/>
      <protection hidden="1"/>
    </xf>
    <xf numFmtId="0" fontId="19" fillId="0" borderId="0" xfId="0" applyFont="1" applyAlignment="1" applyProtection="1">
      <alignment horizontal="right" vertical="center"/>
      <protection hidden="1"/>
    </xf>
    <xf numFmtId="2" fontId="2" fillId="0" borderId="3" xfId="0" applyNumberFormat="1" applyFont="1" applyBorder="1" applyAlignment="1" applyProtection="1">
      <alignment horizontal="right" vertical="center"/>
      <protection locked="0"/>
    </xf>
    <xf numFmtId="2" fontId="2" fillId="4" borderId="64" xfId="0" applyNumberFormat="1" applyFont="1" applyFill="1" applyBorder="1" applyAlignment="1" applyProtection="1">
      <alignment vertical="center"/>
      <protection hidden="1"/>
    </xf>
    <xf numFmtId="164" fontId="2" fillId="4" borderId="70" xfId="0" applyNumberFormat="1" applyFont="1" applyFill="1" applyBorder="1" applyAlignment="1" applyProtection="1">
      <alignment vertical="center"/>
      <protection hidden="1"/>
    </xf>
    <xf numFmtId="164" fontId="24" fillId="0" borderId="0" xfId="0" applyNumberFormat="1" applyFont="1" applyAlignment="1" applyProtection="1">
      <alignment vertical="center"/>
      <protection hidden="1"/>
    </xf>
    <xf numFmtId="0" fontId="24" fillId="0" borderId="0" xfId="0" applyFont="1" applyProtection="1">
      <protection hidden="1"/>
    </xf>
    <xf numFmtId="0" fontId="3" fillId="4" borderId="72" xfId="0" applyFont="1" applyFill="1" applyBorder="1" applyAlignment="1" applyProtection="1">
      <alignment horizontal="right"/>
      <protection hidden="1"/>
    </xf>
    <xf numFmtId="4" fontId="3" fillId="4" borderId="67" xfId="0" applyNumberFormat="1" applyFont="1" applyFill="1" applyBorder="1" applyAlignment="1" applyProtection="1">
      <alignment horizontal="right" vertical="center"/>
      <protection hidden="1"/>
    </xf>
    <xf numFmtId="2" fontId="3" fillId="4" borderId="67" xfId="0" applyNumberFormat="1" applyFont="1" applyFill="1" applyBorder="1" applyAlignment="1" applyProtection="1">
      <alignment horizontal="right" vertical="center"/>
      <protection hidden="1"/>
    </xf>
    <xf numFmtId="4" fontId="3" fillId="4" borderId="71" xfId="0" applyNumberFormat="1" applyFont="1" applyFill="1" applyBorder="1" applyAlignment="1" applyProtection="1">
      <alignment horizontal="right" vertical="center"/>
      <protection hidden="1"/>
    </xf>
    <xf numFmtId="0" fontId="2" fillId="4" borderId="13" xfId="0" applyFont="1" applyFill="1" applyBorder="1" applyAlignment="1" applyProtection="1">
      <alignment horizontal="center" wrapText="1"/>
      <protection hidden="1"/>
    </xf>
    <xf numFmtId="0" fontId="2" fillId="4" borderId="2" xfId="0" applyFont="1" applyFill="1" applyBorder="1" applyAlignment="1" applyProtection="1">
      <alignment horizontal="center" wrapText="1"/>
      <protection hidden="1"/>
    </xf>
    <xf numFmtId="0" fontId="12" fillId="4" borderId="34" xfId="0" applyFont="1" applyFill="1" applyBorder="1" applyProtection="1">
      <protection hidden="1"/>
    </xf>
    <xf numFmtId="0" fontId="12" fillId="4" borderId="35" xfId="0" applyFont="1" applyFill="1" applyBorder="1" applyProtection="1">
      <protection hidden="1"/>
    </xf>
    <xf numFmtId="0" fontId="12" fillId="4" borderId="49" xfId="0" applyFont="1" applyFill="1" applyBorder="1" applyAlignment="1" applyProtection="1">
      <alignment wrapText="1"/>
      <protection hidden="1"/>
    </xf>
    <xf numFmtId="2" fontId="3" fillId="0" borderId="0" xfId="0" applyNumberFormat="1" applyFont="1" applyAlignment="1" applyProtection="1">
      <alignment horizontal="right"/>
      <protection hidden="1"/>
    </xf>
    <xf numFmtId="4" fontId="2" fillId="0" borderId="0" xfId="0" applyNumberFormat="1" applyFont="1" applyAlignment="1">
      <alignment horizontal="right" vertical="center"/>
    </xf>
    <xf numFmtId="2" fontId="26" fillId="0" borderId="17" xfId="0" applyNumberFormat="1" applyFont="1" applyBorder="1" applyAlignment="1" applyProtection="1">
      <alignment vertical="center"/>
      <protection locked="0"/>
    </xf>
    <xf numFmtId="2" fontId="26" fillId="0" borderId="3" xfId="0" applyNumberFormat="1" applyFont="1" applyBorder="1" applyAlignment="1" applyProtection="1">
      <alignment vertical="center"/>
      <protection locked="0"/>
    </xf>
    <xf numFmtId="2" fontId="26" fillId="0" borderId="32" xfId="0" applyNumberFormat="1" applyFont="1" applyBorder="1" applyAlignment="1" applyProtection="1">
      <alignment vertical="center"/>
      <protection locked="0"/>
    </xf>
    <xf numFmtId="2" fontId="26" fillId="0" borderId="33" xfId="0" applyNumberFormat="1" applyFont="1" applyBorder="1" applyAlignment="1" applyProtection="1">
      <alignment vertical="center"/>
      <protection locked="0"/>
    </xf>
    <xf numFmtId="2" fontId="10" fillId="0" borderId="0" xfId="0" applyNumberFormat="1" applyFont="1" applyAlignment="1" applyProtection="1">
      <alignment horizontal="right" vertical="center"/>
      <protection hidden="1"/>
    </xf>
    <xf numFmtId="0" fontId="2" fillId="4" borderId="36" xfId="0" applyFont="1" applyFill="1" applyBorder="1" applyAlignment="1" applyProtection="1">
      <alignment horizontal="right" wrapText="1"/>
      <protection hidden="1"/>
    </xf>
    <xf numFmtId="2" fontId="26" fillId="4" borderId="18" xfId="0" applyNumberFormat="1" applyFont="1" applyFill="1" applyBorder="1" applyAlignment="1" applyProtection="1">
      <alignment horizontal="right" vertical="center"/>
      <protection hidden="1"/>
    </xf>
    <xf numFmtId="2" fontId="26" fillId="4" borderId="19" xfId="0" applyNumberFormat="1" applyFont="1" applyFill="1" applyBorder="1" applyAlignment="1" applyProtection="1">
      <alignment horizontal="right" vertical="center"/>
      <protection hidden="1"/>
    </xf>
    <xf numFmtId="9" fontId="2" fillId="2" borderId="69" xfId="0" applyNumberFormat="1" applyFont="1" applyFill="1" applyBorder="1" applyAlignment="1" applyProtection="1">
      <alignment wrapText="1"/>
      <protection hidden="1"/>
    </xf>
    <xf numFmtId="9" fontId="2" fillId="2" borderId="56" xfId="0" applyNumberFormat="1" applyFont="1" applyFill="1" applyBorder="1" applyAlignment="1" applyProtection="1">
      <alignment wrapText="1"/>
      <protection hidden="1"/>
    </xf>
    <xf numFmtId="4" fontId="18" fillId="0" borderId="0" xfId="0" applyNumberFormat="1" applyFont="1" applyAlignment="1" applyProtection="1">
      <alignment horizontal="right" vertical="center"/>
      <protection hidden="1"/>
    </xf>
    <xf numFmtId="0" fontId="2" fillId="11" borderId="0" xfId="0" applyFont="1" applyFill="1" applyAlignment="1" applyProtection="1">
      <alignment vertical="center"/>
      <protection hidden="1"/>
    </xf>
    <xf numFmtId="0" fontId="10" fillId="0" borderId="0" xfId="0" applyFont="1" applyAlignment="1" applyProtection="1">
      <alignment vertical="center" wrapText="1"/>
      <protection hidden="1"/>
    </xf>
    <xf numFmtId="0" fontId="10" fillId="0" borderId="0" xfId="0" applyFont="1" applyAlignment="1" applyProtection="1">
      <alignment horizontal="left" vertical="center" wrapText="1"/>
      <protection hidden="1"/>
    </xf>
    <xf numFmtId="164" fontId="2" fillId="4" borderId="56" xfId="0" applyNumberFormat="1" applyFont="1" applyFill="1" applyBorder="1" applyAlignment="1" applyProtection="1">
      <alignment horizontal="right" wrapText="1"/>
      <protection hidden="1"/>
    </xf>
    <xf numFmtId="2" fontId="2" fillId="0" borderId="39" xfId="0" applyNumberFormat="1" applyFont="1" applyBorder="1" applyAlignment="1" applyProtection="1">
      <alignment horizontal="right" vertical="center"/>
      <protection locked="0"/>
    </xf>
    <xf numFmtId="2" fontId="2" fillId="0" borderId="31" xfId="0" applyNumberFormat="1" applyFont="1" applyBorder="1" applyAlignment="1" applyProtection="1">
      <alignment horizontal="right" vertical="center"/>
      <protection locked="0"/>
    </xf>
    <xf numFmtId="0" fontId="12" fillId="0" borderId="0" xfId="0" applyFont="1" applyAlignment="1">
      <alignment horizontal="right"/>
    </xf>
    <xf numFmtId="0" fontId="3" fillId="0" borderId="0" xfId="0" applyFont="1" applyAlignment="1" applyProtection="1">
      <alignment horizontal="right" vertical="top"/>
      <protection hidden="1"/>
    </xf>
    <xf numFmtId="0" fontId="12" fillId="0" borderId="0" xfId="0" applyFont="1" applyAlignment="1">
      <alignment horizontal="right" wrapText="1"/>
    </xf>
    <xf numFmtId="0" fontId="10" fillId="12" borderId="5" xfId="0" applyFont="1" applyFill="1" applyBorder="1" applyAlignment="1" applyProtection="1">
      <alignment horizontal="center" vertical="center"/>
      <protection hidden="1"/>
    </xf>
    <xf numFmtId="0" fontId="27" fillId="0" borderId="0" xfId="0" applyFont="1" applyProtection="1">
      <protection hidden="1"/>
    </xf>
    <xf numFmtId="0" fontId="27" fillId="0" borderId="0" xfId="0" applyFont="1" applyAlignment="1" applyProtection="1">
      <alignment vertical="center"/>
      <protection hidden="1"/>
    </xf>
    <xf numFmtId="0" fontId="28" fillId="0" borderId="0" xfId="0" applyFont="1" applyProtection="1">
      <protection hidden="1"/>
    </xf>
    <xf numFmtId="0" fontId="10" fillId="0" borderId="0" xfId="0" applyFont="1"/>
    <xf numFmtId="0" fontId="0" fillId="0" borderId="0" xfId="0" applyAlignment="1">
      <alignment horizontal="right"/>
    </xf>
    <xf numFmtId="0" fontId="10" fillId="7" borderId="0" xfId="0" applyFont="1" applyFill="1" applyAlignment="1">
      <alignment horizontal="left" vertical="top"/>
    </xf>
    <xf numFmtId="0" fontId="3" fillId="4" borderId="35" xfId="0" applyFont="1" applyFill="1" applyBorder="1" applyAlignment="1" applyProtection="1">
      <alignment vertical="center"/>
      <protection hidden="1"/>
    </xf>
    <xf numFmtId="0" fontId="3" fillId="4" borderId="35" xfId="0" applyFont="1" applyFill="1" applyBorder="1" applyAlignment="1" applyProtection="1">
      <alignment horizontal="left" vertical="center"/>
      <protection hidden="1"/>
    </xf>
    <xf numFmtId="164" fontId="3" fillId="4" borderId="34" xfId="0" applyNumberFormat="1" applyFont="1" applyFill="1" applyBorder="1" applyAlignment="1" applyProtection="1">
      <alignment horizontal="left" vertical="center"/>
      <protection hidden="1"/>
    </xf>
    <xf numFmtId="164" fontId="3" fillId="4" borderId="35" xfId="0" applyNumberFormat="1" applyFont="1" applyFill="1" applyBorder="1" applyAlignment="1" applyProtection="1">
      <alignment horizontal="right" vertical="center"/>
      <protection hidden="1"/>
    </xf>
    <xf numFmtId="0" fontId="3" fillId="4" borderId="36" xfId="0" applyFont="1" applyFill="1" applyBorder="1" applyAlignment="1" applyProtection="1">
      <alignment horizontal="right" vertical="center"/>
      <protection hidden="1"/>
    </xf>
    <xf numFmtId="164" fontId="3" fillId="4" borderId="36" xfId="0" applyNumberFormat="1" applyFont="1" applyFill="1" applyBorder="1" applyAlignment="1" applyProtection="1">
      <alignment horizontal="right" vertical="center"/>
      <protection hidden="1"/>
    </xf>
    <xf numFmtId="0" fontId="3" fillId="4" borderId="36" xfId="0" applyFont="1" applyFill="1" applyBorder="1" applyAlignment="1" applyProtection="1">
      <alignment horizontal="left" vertical="center"/>
      <protection hidden="1"/>
    </xf>
    <xf numFmtId="174" fontId="2" fillId="0" borderId="0" xfId="0" applyNumberFormat="1" applyFont="1" applyAlignment="1" applyProtection="1">
      <alignment horizontal="left" vertical="center"/>
      <protection hidden="1"/>
    </xf>
    <xf numFmtId="2" fontId="14" fillId="0" borderId="0" xfId="0" applyNumberFormat="1" applyFont="1" applyAlignment="1" applyProtection="1">
      <alignment horizontal="center" vertical="center"/>
      <protection hidden="1"/>
    </xf>
    <xf numFmtId="2" fontId="2" fillId="0" borderId="0" xfId="0" applyNumberFormat="1" applyFont="1" applyAlignment="1" applyProtection="1">
      <alignment horizontal="left" vertical="center"/>
      <protection hidden="1"/>
    </xf>
    <xf numFmtId="164" fontId="2" fillId="0" borderId="0" xfId="0" applyNumberFormat="1" applyFont="1" applyAlignment="1" applyProtection="1">
      <alignment horizontal="left" vertical="center"/>
      <protection hidden="1"/>
    </xf>
    <xf numFmtId="0" fontId="14" fillId="0" borderId="0" xfId="0" applyFont="1" applyAlignment="1" applyProtection="1">
      <alignment horizontal="left" vertical="center"/>
      <protection hidden="1"/>
    </xf>
    <xf numFmtId="2" fontId="2" fillId="0" borderId="46" xfId="0" applyNumberFormat="1" applyFont="1" applyBorder="1" applyAlignment="1" applyProtection="1">
      <alignment horizontal="right" vertical="center"/>
      <protection locked="0"/>
    </xf>
    <xf numFmtId="1" fontId="2" fillId="0" borderId="0" xfId="0" applyNumberFormat="1" applyFont="1" applyAlignment="1" applyProtection="1">
      <alignment horizontal="center" vertical="center"/>
      <protection hidden="1"/>
    </xf>
    <xf numFmtId="4" fontId="2" fillId="0" borderId="0" xfId="0" applyNumberFormat="1" applyFont="1" applyAlignment="1" applyProtection="1">
      <alignment vertical="center"/>
      <protection hidden="1"/>
    </xf>
    <xf numFmtId="0" fontId="2" fillId="0" borderId="0" xfId="0" applyFont="1" applyAlignment="1" applyProtection="1">
      <alignment vertical="center"/>
      <protection hidden="1"/>
    </xf>
    <xf numFmtId="0" fontId="30" fillId="0" borderId="0" xfId="0" applyFont="1" applyAlignment="1" applyProtection="1">
      <alignment vertical="center"/>
      <protection hidden="1"/>
    </xf>
    <xf numFmtId="2" fontId="2" fillId="0" borderId="30" xfId="0" applyNumberFormat="1" applyFont="1" applyBorder="1" applyAlignment="1" applyProtection="1">
      <alignment horizontal="right" vertical="center"/>
      <protection locked="0"/>
    </xf>
    <xf numFmtId="164" fontId="2" fillId="0" borderId="30" xfId="0" applyNumberFormat="1" applyFont="1" applyBorder="1" applyAlignment="1" applyProtection="1">
      <alignment horizontal="left" vertical="center"/>
      <protection locked="0"/>
    </xf>
    <xf numFmtId="174" fontId="2" fillId="0" borderId="31" xfId="0" applyNumberFormat="1" applyFont="1" applyBorder="1" applyAlignment="1" applyProtection="1">
      <alignment horizontal="right" vertical="center"/>
      <protection locked="0"/>
    </xf>
    <xf numFmtId="164" fontId="2" fillId="0" borderId="18" xfId="0" applyNumberFormat="1" applyFont="1" applyBorder="1" applyAlignment="1" applyProtection="1">
      <alignment horizontal="left" vertical="center"/>
      <protection locked="0"/>
    </xf>
    <xf numFmtId="4" fontId="2" fillId="0" borderId="0" xfId="0" applyNumberFormat="1" applyFont="1" applyAlignment="1" applyProtection="1">
      <alignment horizontal="right" vertical="center"/>
      <protection hidden="1"/>
    </xf>
    <xf numFmtId="4" fontId="2" fillId="0" borderId="0" xfId="0" applyNumberFormat="1" applyFont="1" applyAlignment="1" applyProtection="1">
      <alignment horizontal="right" vertical="center" wrapText="1"/>
      <protection hidden="1"/>
    </xf>
    <xf numFmtId="2" fontId="2" fillId="0" borderId="0" xfId="0" applyNumberFormat="1" applyFont="1" applyAlignment="1" applyProtection="1">
      <alignment vertical="center"/>
      <protection hidden="1"/>
    </xf>
    <xf numFmtId="0" fontId="25" fillId="4" borderId="50" xfId="0" applyFont="1" applyFill="1" applyBorder="1" applyAlignment="1" applyProtection="1">
      <alignment wrapText="1"/>
      <protection hidden="1"/>
    </xf>
    <xf numFmtId="0" fontId="25" fillId="4" borderId="51" xfId="0" applyFont="1" applyFill="1" applyBorder="1" applyAlignment="1" applyProtection="1">
      <alignment wrapText="1"/>
      <protection hidden="1"/>
    </xf>
    <xf numFmtId="0" fontId="3" fillId="4" borderId="65" xfId="0" applyFont="1" applyFill="1" applyBorder="1" applyProtection="1">
      <protection hidden="1"/>
    </xf>
    <xf numFmtId="0" fontId="3" fillId="4" borderId="73" xfId="0" applyFont="1" applyFill="1" applyBorder="1" applyProtection="1">
      <protection hidden="1"/>
    </xf>
    <xf numFmtId="169" fontId="3" fillId="4" borderId="74" xfId="0" applyNumberFormat="1" applyFont="1" applyFill="1" applyBorder="1" applyAlignment="1" applyProtection="1">
      <alignment horizontal="left"/>
      <protection hidden="1"/>
    </xf>
    <xf numFmtId="0" fontId="2" fillId="4" borderId="51" xfId="0" applyFont="1" applyFill="1" applyBorder="1" applyAlignment="1" applyProtection="1">
      <alignment horizontal="right" wrapText="1"/>
      <protection hidden="1"/>
    </xf>
    <xf numFmtId="2" fontId="2" fillId="4" borderId="6" xfId="0" applyNumberFormat="1" applyFont="1" applyFill="1" applyBorder="1" applyAlignment="1" applyProtection="1">
      <alignment vertical="center"/>
      <protection hidden="1"/>
    </xf>
    <xf numFmtId="173" fontId="2" fillId="4" borderId="9" xfId="1" applyNumberFormat="1" applyFont="1" applyFill="1" applyBorder="1" applyAlignment="1" applyProtection="1">
      <alignment horizontal="right" vertical="center"/>
      <protection hidden="1"/>
    </xf>
    <xf numFmtId="1" fontId="2" fillId="4" borderId="9" xfId="1" applyNumberFormat="1" applyFont="1" applyFill="1" applyBorder="1" applyAlignment="1" applyProtection="1">
      <alignment horizontal="left" vertical="center"/>
      <protection hidden="1"/>
    </xf>
    <xf numFmtId="164" fontId="2" fillId="4" borderId="9" xfId="0" applyNumberFormat="1" applyFont="1" applyFill="1" applyBorder="1" applyAlignment="1" applyProtection="1">
      <alignment horizontal="right" vertical="center"/>
      <protection hidden="1"/>
    </xf>
    <xf numFmtId="10" fontId="2" fillId="4" borderId="6" xfId="0" applyNumberFormat="1" applyFont="1" applyFill="1" applyBorder="1" applyAlignment="1" applyProtection="1">
      <alignment horizontal="left" vertical="center"/>
      <protection hidden="1"/>
    </xf>
    <xf numFmtId="0" fontId="23" fillId="4" borderId="9" xfId="0" applyFont="1" applyFill="1" applyBorder="1" applyAlignment="1" applyProtection="1">
      <alignment horizontal="left" vertical="center"/>
      <protection hidden="1"/>
    </xf>
    <xf numFmtId="0" fontId="2" fillId="4" borderId="6" xfId="0" applyFont="1" applyFill="1" applyBorder="1" applyAlignment="1" applyProtection="1">
      <alignment vertical="center"/>
      <protection hidden="1"/>
    </xf>
    <xf numFmtId="0" fontId="2" fillId="4" borderId="6" xfId="0" applyFont="1" applyFill="1" applyBorder="1" applyAlignment="1" applyProtection="1">
      <alignment horizontal="right" vertical="center"/>
      <protection hidden="1"/>
    </xf>
    <xf numFmtId="0" fontId="2" fillId="0" borderId="0" xfId="0" applyFont="1" applyAlignment="1" applyProtection="1">
      <alignment horizontal="center" vertical="center"/>
      <protection hidden="1"/>
    </xf>
    <xf numFmtId="2" fontId="2" fillId="0" borderId="0" xfId="0" applyNumberFormat="1" applyFont="1" applyAlignment="1" applyProtection="1">
      <alignment horizontal="center" vertical="center"/>
      <protection hidden="1"/>
    </xf>
    <xf numFmtId="164" fontId="2" fillId="4" borderId="28" xfId="0" applyNumberFormat="1" applyFont="1" applyFill="1" applyBorder="1" applyAlignment="1" applyProtection="1">
      <alignment vertical="center"/>
      <protection hidden="1"/>
    </xf>
    <xf numFmtId="164" fontId="2" fillId="4" borderId="28" xfId="0" applyNumberFormat="1" applyFont="1" applyFill="1" applyBorder="1" applyAlignment="1" applyProtection="1">
      <alignment horizontal="right" vertical="center"/>
      <protection hidden="1"/>
    </xf>
    <xf numFmtId="1" fontId="2" fillId="4" borderId="28" xfId="0" applyNumberFormat="1" applyFont="1" applyFill="1" applyBorder="1" applyAlignment="1" applyProtection="1">
      <alignment horizontal="left" vertical="center"/>
      <protection hidden="1"/>
    </xf>
    <xf numFmtId="0" fontId="23" fillId="4" borderId="28" xfId="0" applyFont="1" applyFill="1" applyBorder="1" applyAlignment="1" applyProtection="1">
      <alignment horizontal="left" vertical="center"/>
      <protection hidden="1"/>
    </xf>
    <xf numFmtId="0" fontId="2" fillId="4" borderId="28" xfId="0" applyFont="1" applyFill="1" applyBorder="1" applyAlignment="1" applyProtection="1">
      <alignment vertical="center"/>
      <protection hidden="1"/>
    </xf>
    <xf numFmtId="2" fontId="3" fillId="4" borderId="28" xfId="0" applyNumberFormat="1" applyFont="1" applyFill="1" applyBorder="1" applyAlignment="1" applyProtection="1">
      <alignment vertical="center"/>
      <protection hidden="1"/>
    </xf>
    <xf numFmtId="2" fontId="3" fillId="4" borderId="28" xfId="0" applyNumberFormat="1" applyFont="1" applyFill="1" applyBorder="1" applyAlignment="1" applyProtection="1">
      <alignment horizontal="right" vertical="center"/>
      <protection hidden="1"/>
    </xf>
    <xf numFmtId="10" fontId="2" fillId="0" borderId="0" xfId="0" applyNumberFormat="1" applyFont="1" applyAlignment="1" applyProtection="1">
      <alignment horizontal="right" vertical="center"/>
      <protection hidden="1"/>
    </xf>
    <xf numFmtId="1" fontId="10" fillId="0" borderId="0" xfId="0" applyNumberFormat="1" applyFont="1" applyAlignment="1" applyProtection="1">
      <alignment horizontal="left" vertical="center"/>
      <protection hidden="1"/>
    </xf>
    <xf numFmtId="169" fontId="3" fillId="4" borderId="25" xfId="0" applyNumberFormat="1" applyFont="1" applyFill="1" applyBorder="1" applyAlignment="1" applyProtection="1">
      <alignment vertical="center"/>
      <protection hidden="1"/>
    </xf>
    <xf numFmtId="169" fontId="3" fillId="4" borderId="25" xfId="0" applyNumberFormat="1" applyFont="1" applyFill="1" applyBorder="1" applyAlignment="1" applyProtection="1">
      <alignment horizontal="right" vertical="center"/>
      <protection hidden="1"/>
    </xf>
    <xf numFmtId="169" fontId="23" fillId="4" borderId="26" xfId="0" applyNumberFormat="1" applyFont="1" applyFill="1" applyBorder="1" applyAlignment="1" applyProtection="1">
      <alignment horizontal="right" vertical="center"/>
      <protection hidden="1"/>
    </xf>
    <xf numFmtId="169" fontId="3" fillId="0" borderId="0" xfId="0" applyNumberFormat="1" applyFont="1" applyAlignment="1" applyProtection="1">
      <alignment vertical="center"/>
      <protection hidden="1"/>
    </xf>
    <xf numFmtId="169" fontId="3" fillId="0" borderId="0" xfId="0" applyNumberFormat="1" applyFont="1" applyAlignment="1" applyProtection="1">
      <alignment horizontal="center" vertical="center"/>
      <protection hidden="1"/>
    </xf>
    <xf numFmtId="0" fontId="2" fillId="11" borderId="0" xfId="0" applyFont="1" applyFill="1" applyAlignment="1" applyProtection="1">
      <alignment vertical="top"/>
      <protection hidden="1"/>
    </xf>
    <xf numFmtId="0" fontId="10" fillId="0" borderId="0" xfId="0" applyFont="1" applyAlignment="1" applyProtection="1">
      <alignment horizontal="right" vertical="top"/>
      <protection hidden="1"/>
    </xf>
    <xf numFmtId="0" fontId="10" fillId="0" borderId="0" xfId="0" applyFont="1" applyAlignment="1" applyProtection="1">
      <alignment vertical="top"/>
      <protection hidden="1"/>
    </xf>
    <xf numFmtId="0" fontId="2" fillId="11" borderId="0" xfId="0" applyFont="1" applyFill="1" applyAlignment="1" applyProtection="1">
      <alignment vertical="top" wrapText="1"/>
      <protection hidden="1"/>
    </xf>
    <xf numFmtId="0" fontId="2" fillId="11" borderId="0" xfId="0" applyFont="1" applyFill="1" applyAlignment="1">
      <alignment horizontal="left" vertical="top"/>
    </xf>
    <xf numFmtId="0" fontId="10" fillId="6" borderId="0" xfId="0" applyFont="1" applyFill="1" applyAlignment="1">
      <alignment horizontal="left" vertical="top"/>
    </xf>
    <xf numFmtId="0" fontId="10" fillId="6" borderId="0" xfId="0" applyFont="1" applyFill="1" applyAlignment="1">
      <alignment horizontal="left" vertical="top" wrapText="1"/>
    </xf>
    <xf numFmtId="0" fontId="12" fillId="0" borderId="0" xfId="0" applyFont="1" applyAlignment="1">
      <alignment horizontal="right" vertical="top" wrapText="1"/>
    </xf>
    <xf numFmtId="0" fontId="22" fillId="0" borderId="0" xfId="0" applyFont="1" applyAlignment="1">
      <alignment horizontal="left" vertical="top"/>
    </xf>
    <xf numFmtId="0" fontId="12" fillId="0" borderId="0" xfId="0" applyFont="1" applyAlignment="1">
      <alignment horizontal="right" vertical="top"/>
    </xf>
    <xf numFmtId="0" fontId="10" fillId="0" borderId="0" xfId="0" applyFont="1" applyAlignment="1">
      <alignment horizontal="left"/>
    </xf>
    <xf numFmtId="2" fontId="2" fillId="0" borderId="1" xfId="0" applyNumberFormat="1" applyFont="1" applyBorder="1" applyAlignment="1" applyProtection="1">
      <alignment horizontal="right" vertical="center"/>
      <protection locked="0"/>
    </xf>
    <xf numFmtId="2" fontId="2" fillId="0" borderId="18" xfId="0" applyNumberFormat="1" applyFont="1" applyBorder="1" applyAlignment="1" applyProtection="1">
      <alignment horizontal="right" vertical="center"/>
      <protection locked="0"/>
    </xf>
    <xf numFmtId="2" fontId="14" fillId="0" borderId="0" xfId="0" applyNumberFormat="1" applyFont="1" applyAlignment="1" applyProtection="1">
      <alignment horizontal="right" vertical="center"/>
      <protection hidden="1"/>
    </xf>
    <xf numFmtId="170" fontId="31" fillId="0" borderId="76" xfId="0" applyNumberFormat="1" applyFont="1" applyBorder="1" applyAlignment="1">
      <alignment horizontal="left" vertical="center"/>
    </xf>
    <xf numFmtId="2" fontId="31" fillId="0" borderId="5" xfId="0" applyNumberFormat="1" applyFont="1" applyBorder="1" applyAlignment="1">
      <alignment horizontal="right" vertical="center"/>
    </xf>
    <xf numFmtId="2" fontId="31" fillId="0" borderId="76" xfId="0" applyNumberFormat="1" applyFont="1" applyBorder="1" applyAlignment="1">
      <alignment horizontal="right" vertical="center"/>
    </xf>
    <xf numFmtId="2" fontId="31" fillId="0" borderId="79" xfId="0" applyNumberFormat="1" applyFont="1" applyBorder="1" applyAlignment="1">
      <alignment horizontal="right" vertical="center"/>
    </xf>
    <xf numFmtId="2" fontId="31" fillId="2" borderId="82" xfId="0" applyNumberFormat="1" applyFont="1" applyFill="1" applyBorder="1" applyAlignment="1" applyProtection="1">
      <alignment horizontal="right" vertical="center"/>
      <protection hidden="1"/>
    </xf>
    <xf numFmtId="4" fontId="31" fillId="0" borderId="0" xfId="0" applyNumberFormat="1" applyFont="1" applyAlignment="1" applyProtection="1">
      <alignment horizontal="right" vertical="center"/>
      <protection hidden="1"/>
    </xf>
    <xf numFmtId="169" fontId="33" fillId="4" borderId="76" xfId="0" applyNumberFormat="1" applyFont="1" applyFill="1" applyBorder="1" applyAlignment="1" applyProtection="1">
      <alignment horizontal="left" vertical="center"/>
      <protection hidden="1"/>
    </xf>
    <xf numFmtId="0" fontId="33" fillId="4" borderId="77" xfId="0" applyFont="1" applyFill="1" applyBorder="1" applyAlignment="1" applyProtection="1">
      <alignment horizontal="left" vertical="center"/>
      <protection hidden="1"/>
    </xf>
    <xf numFmtId="2" fontId="33" fillId="4" borderId="82" xfId="0" applyNumberFormat="1" applyFont="1" applyFill="1" applyBorder="1" applyAlignment="1" applyProtection="1">
      <alignment horizontal="right" vertical="center"/>
      <protection hidden="1"/>
    </xf>
    <xf numFmtId="49" fontId="31" fillId="0" borderId="48" xfId="0" applyNumberFormat="1" applyFont="1" applyBorder="1" applyProtection="1">
      <protection hidden="1"/>
    </xf>
    <xf numFmtId="0" fontId="31" fillId="0" borderId="0" xfId="0" applyFont="1" applyProtection="1">
      <protection hidden="1"/>
    </xf>
    <xf numFmtId="2" fontId="25" fillId="0" borderId="15" xfId="0" applyNumberFormat="1" applyFont="1" applyBorder="1" applyAlignment="1" applyProtection="1">
      <alignment vertical="center"/>
      <protection locked="0"/>
    </xf>
    <xf numFmtId="2" fontId="25" fillId="0" borderId="4" xfId="0" applyNumberFormat="1" applyFont="1" applyBorder="1" applyAlignment="1" applyProtection="1">
      <alignment vertical="center"/>
      <protection locked="0"/>
    </xf>
    <xf numFmtId="2" fontId="25" fillId="4" borderId="16" xfId="0" applyNumberFormat="1" applyFont="1" applyFill="1" applyBorder="1" applyAlignment="1" applyProtection="1">
      <alignment horizontal="right" vertical="center"/>
      <protection hidden="1"/>
    </xf>
    <xf numFmtId="2" fontId="33" fillId="0" borderId="80" xfId="0" applyNumberFormat="1" applyFont="1" applyBorder="1" applyAlignment="1">
      <alignment vertical="center"/>
    </xf>
    <xf numFmtId="2" fontId="33" fillId="0" borderId="5" xfId="0" applyNumberFormat="1" applyFont="1" applyBorder="1" applyAlignment="1">
      <alignment vertical="center"/>
    </xf>
    <xf numFmtId="169" fontId="25" fillId="4" borderId="39" xfId="0" applyNumberFormat="1" applyFont="1" applyFill="1" applyBorder="1" applyAlignment="1" applyProtection="1">
      <alignment horizontal="left" vertical="center"/>
      <protection hidden="1"/>
    </xf>
    <xf numFmtId="0" fontId="25" fillId="4" borderId="24" xfId="0" applyFont="1" applyFill="1" applyBorder="1" applyAlignment="1" applyProtection="1">
      <alignment horizontal="left" vertical="center"/>
      <protection hidden="1"/>
    </xf>
    <xf numFmtId="169" fontId="25" fillId="4" borderId="43" xfId="0" applyNumberFormat="1" applyFont="1" applyFill="1" applyBorder="1" applyAlignment="1" applyProtection="1">
      <alignment horizontal="left" vertical="center"/>
      <protection hidden="1"/>
    </xf>
    <xf numFmtId="0" fontId="25" fillId="4" borderId="44" xfId="0" applyFont="1" applyFill="1" applyBorder="1" applyAlignment="1" applyProtection="1">
      <alignment horizontal="left" vertical="center"/>
      <protection hidden="1"/>
    </xf>
    <xf numFmtId="0" fontId="31" fillId="4" borderId="77" xfId="0" applyFont="1" applyFill="1" applyBorder="1" applyAlignment="1" applyProtection="1">
      <alignment vertical="center"/>
      <protection hidden="1"/>
    </xf>
    <xf numFmtId="4" fontId="35" fillId="0" borderId="0" xfId="0" applyNumberFormat="1" applyFont="1" applyAlignment="1" applyProtection="1">
      <alignment horizontal="right" vertical="center"/>
      <protection hidden="1"/>
    </xf>
    <xf numFmtId="4" fontId="36" fillId="0" borderId="0" xfId="0" applyNumberFormat="1" applyFont="1" applyAlignment="1" applyProtection="1">
      <alignment horizontal="left" vertical="center" wrapText="1"/>
      <protection hidden="1"/>
    </xf>
    <xf numFmtId="4" fontId="31" fillId="0" borderId="0" xfId="0" applyNumberFormat="1" applyFont="1" applyAlignment="1">
      <alignment horizontal="right" vertical="center"/>
    </xf>
    <xf numFmtId="4" fontId="37" fillId="0" borderId="0" xfId="0" applyNumberFormat="1" applyFont="1" applyAlignment="1" applyProtection="1">
      <alignment horizontal="center" vertical="center" wrapText="1"/>
      <protection hidden="1"/>
    </xf>
    <xf numFmtId="4" fontId="37" fillId="0" borderId="0" xfId="0" applyNumberFormat="1" applyFont="1" applyAlignment="1" applyProtection="1">
      <alignment horizontal="center" vertical="center"/>
      <protection hidden="1"/>
    </xf>
    <xf numFmtId="4" fontId="37" fillId="0" borderId="0" xfId="0" applyNumberFormat="1" applyFont="1" applyAlignment="1" applyProtection="1">
      <alignment horizontal="right" vertical="center"/>
      <protection hidden="1"/>
    </xf>
    <xf numFmtId="2" fontId="37" fillId="0" borderId="0" xfId="0" applyNumberFormat="1" applyFont="1" applyAlignment="1" applyProtection="1">
      <alignment vertical="center"/>
      <protection hidden="1"/>
    </xf>
    <xf numFmtId="1" fontId="37" fillId="0" borderId="0" xfId="0" applyNumberFormat="1" applyFont="1" applyAlignment="1" applyProtection="1">
      <alignment horizontal="center" vertical="center"/>
      <protection hidden="1"/>
    </xf>
    <xf numFmtId="0" fontId="37" fillId="0" borderId="0" xfId="0" applyFont="1" applyAlignment="1" applyProtection="1">
      <alignment horizontal="center" vertical="center"/>
      <protection hidden="1"/>
    </xf>
    <xf numFmtId="4" fontId="37" fillId="0" borderId="0" xfId="0" applyNumberFormat="1" applyFont="1" applyAlignment="1" applyProtection="1">
      <alignment horizontal="right" vertical="center" wrapText="1"/>
      <protection hidden="1"/>
    </xf>
    <xf numFmtId="4" fontId="37" fillId="0" borderId="0" xfId="0" applyNumberFormat="1" applyFont="1" applyAlignment="1" applyProtection="1">
      <alignment vertical="center"/>
      <protection hidden="1"/>
    </xf>
    <xf numFmtId="0" fontId="38" fillId="0" borderId="0" xfId="0" applyFont="1" applyAlignment="1" applyProtection="1">
      <alignment vertical="center"/>
      <protection hidden="1"/>
    </xf>
    <xf numFmtId="167" fontId="2" fillId="4" borderId="9" xfId="1" applyNumberFormat="1" applyFont="1" applyFill="1" applyBorder="1" applyAlignment="1" applyProtection="1">
      <alignment horizontal="left" vertical="center"/>
      <protection hidden="1"/>
    </xf>
    <xf numFmtId="4" fontId="2" fillId="4" borderId="28" xfId="0" applyNumberFormat="1" applyFont="1" applyFill="1" applyBorder="1" applyAlignment="1" applyProtection="1">
      <alignment horizontal="left" vertical="center"/>
      <protection hidden="1"/>
    </xf>
    <xf numFmtId="4" fontId="3" fillId="4" borderId="29" xfId="0" applyNumberFormat="1" applyFont="1" applyFill="1" applyBorder="1" applyAlignment="1" applyProtection="1">
      <alignment horizontal="right" vertical="center"/>
      <protection hidden="1"/>
    </xf>
    <xf numFmtId="4" fontId="2" fillId="4" borderId="27" xfId="0" applyNumberFormat="1" applyFont="1" applyFill="1" applyBorder="1" applyAlignment="1" applyProtection="1">
      <alignment horizontal="right" vertical="center"/>
      <protection hidden="1"/>
    </xf>
    <xf numFmtId="4" fontId="31" fillId="4" borderId="80" xfId="0" applyNumberFormat="1" applyFont="1" applyFill="1" applyBorder="1" applyAlignment="1" applyProtection="1">
      <alignment horizontal="right" vertical="center"/>
      <protection hidden="1"/>
    </xf>
    <xf numFmtId="4" fontId="31" fillId="4" borderId="5" xfId="0" applyNumberFormat="1" applyFont="1" applyFill="1" applyBorder="1" applyAlignment="1">
      <alignment horizontal="right" vertical="center"/>
    </xf>
    <xf numFmtId="4" fontId="31" fillId="4" borderId="5" xfId="0" applyNumberFormat="1" applyFont="1" applyFill="1" applyBorder="1" applyAlignment="1" applyProtection="1">
      <alignment horizontal="right" vertical="center"/>
      <protection hidden="1"/>
    </xf>
    <xf numFmtId="4" fontId="31" fillId="4" borderId="84" xfId="0" applyNumberFormat="1" applyFont="1" applyFill="1" applyBorder="1" applyAlignment="1" applyProtection="1">
      <alignment horizontal="right" vertical="center"/>
      <protection hidden="1"/>
    </xf>
    <xf numFmtId="4" fontId="31" fillId="4" borderId="83" xfId="0" applyNumberFormat="1" applyFont="1" applyFill="1" applyBorder="1" applyAlignment="1">
      <alignment horizontal="right" vertical="center"/>
    </xf>
    <xf numFmtId="4" fontId="31" fillId="4" borderId="77" xfId="0" applyNumberFormat="1" applyFont="1" applyFill="1" applyBorder="1" applyAlignment="1">
      <alignment horizontal="right" vertical="center"/>
    </xf>
    <xf numFmtId="4" fontId="31" fillId="4" borderId="79" xfId="0" applyNumberFormat="1" applyFont="1" applyFill="1" applyBorder="1" applyAlignment="1">
      <alignment horizontal="right" vertical="center"/>
    </xf>
    <xf numFmtId="4" fontId="31" fillId="2" borderId="5" xfId="0" applyNumberFormat="1" applyFont="1" applyFill="1" applyBorder="1" applyAlignment="1" applyProtection="1">
      <alignment horizontal="right" vertical="center"/>
      <protection hidden="1"/>
    </xf>
    <xf numFmtId="4" fontId="31" fillId="2" borderId="85" xfId="0" applyNumberFormat="1" applyFont="1" applyFill="1" applyBorder="1" applyAlignment="1" applyProtection="1">
      <alignment horizontal="right" vertical="center"/>
      <protection hidden="1"/>
    </xf>
    <xf numFmtId="4" fontId="31" fillId="2" borderId="80" xfId="0" applyNumberFormat="1" applyFont="1" applyFill="1" applyBorder="1" applyAlignment="1" applyProtection="1">
      <alignment horizontal="right" vertical="center"/>
      <protection hidden="1"/>
    </xf>
    <xf numFmtId="4" fontId="31" fillId="2" borderId="83" xfId="0" applyNumberFormat="1" applyFont="1" applyFill="1" applyBorder="1" applyAlignment="1" applyProtection="1">
      <alignment horizontal="right" vertical="center"/>
      <protection hidden="1"/>
    </xf>
    <xf numFmtId="4" fontId="31" fillId="2" borderId="79" xfId="0" applyNumberFormat="1" applyFont="1" applyFill="1" applyBorder="1" applyAlignment="1" applyProtection="1">
      <alignment horizontal="right" vertical="center"/>
      <protection hidden="1"/>
    </xf>
    <xf numFmtId="4" fontId="31" fillId="4" borderId="81" xfId="0" applyNumberFormat="1" applyFont="1" applyFill="1" applyBorder="1" applyAlignment="1" applyProtection="1">
      <alignment horizontal="right" vertical="center"/>
      <protection hidden="1"/>
    </xf>
    <xf numFmtId="4" fontId="31" fillId="2" borderId="82" xfId="0" applyNumberFormat="1" applyFont="1" applyFill="1" applyBorder="1" applyAlignment="1" applyProtection="1">
      <alignment horizontal="right" vertical="center"/>
      <protection hidden="1"/>
    </xf>
    <xf numFmtId="4" fontId="34" fillId="4" borderId="82" xfId="0" applyNumberFormat="1" applyFont="1" applyFill="1" applyBorder="1" applyAlignment="1" applyProtection="1">
      <alignment horizontal="right" vertical="center"/>
      <protection hidden="1"/>
    </xf>
    <xf numFmtId="4" fontId="2" fillId="4" borderId="4" xfId="0" applyNumberFormat="1" applyFont="1" applyFill="1" applyBorder="1" applyAlignment="1">
      <alignment horizontal="right" vertical="center"/>
    </xf>
    <xf numFmtId="4" fontId="2" fillId="4" borderId="8" xfId="0" applyNumberFormat="1" applyFont="1" applyFill="1" applyBorder="1" applyAlignment="1" applyProtection="1">
      <alignment horizontal="right" vertical="center"/>
      <protection hidden="1"/>
    </xf>
    <xf numFmtId="4" fontId="2" fillId="4" borderId="4" xfId="0" applyNumberFormat="1" applyFont="1" applyFill="1" applyBorder="1" applyAlignment="1" applyProtection="1">
      <alignment horizontal="right" vertical="center"/>
      <protection hidden="1"/>
    </xf>
    <xf numFmtId="4" fontId="2" fillId="4" borderId="7" xfId="0" applyNumberFormat="1" applyFont="1" applyFill="1" applyBorder="1" applyAlignment="1" applyProtection="1">
      <alignment horizontal="right" vertical="center"/>
      <protection hidden="1"/>
    </xf>
    <xf numFmtId="4" fontId="2" fillId="4" borderId="17" xfId="0" applyNumberFormat="1" applyFont="1" applyFill="1" applyBorder="1" applyAlignment="1" applyProtection="1">
      <alignment horizontal="right" vertical="center"/>
      <protection hidden="1"/>
    </xf>
    <xf numFmtId="4" fontId="2" fillId="4" borderId="30" xfId="0" applyNumberFormat="1" applyFont="1" applyFill="1" applyBorder="1" applyAlignment="1">
      <alignment horizontal="right" vertical="center"/>
    </xf>
    <xf numFmtId="4" fontId="2" fillId="4" borderId="45" xfId="0" applyNumberFormat="1" applyFont="1" applyFill="1" applyBorder="1" applyAlignment="1">
      <alignment horizontal="right" vertical="center"/>
    </xf>
    <xf numFmtId="4" fontId="2" fillId="4" borderId="53" xfId="0" applyNumberFormat="1" applyFont="1" applyFill="1" applyBorder="1" applyAlignment="1">
      <alignment horizontal="right" vertical="center"/>
    </xf>
    <xf numFmtId="4" fontId="2" fillId="2" borderId="3" xfId="0" applyNumberFormat="1" applyFont="1" applyFill="1" applyBorder="1" applyAlignment="1" applyProtection="1">
      <alignment horizontal="right" vertical="center"/>
      <protection hidden="1"/>
    </xf>
    <xf numFmtId="4" fontId="2" fillId="4" borderId="3" xfId="0" applyNumberFormat="1" applyFont="1" applyFill="1" applyBorder="1" applyAlignment="1" applyProtection="1">
      <alignment horizontal="right" vertical="center"/>
      <protection hidden="1"/>
    </xf>
    <xf numFmtId="4" fontId="2" fillId="2" borderId="75" xfId="0" applyNumberFormat="1" applyFont="1" applyFill="1" applyBorder="1" applyAlignment="1" applyProtection="1">
      <alignment horizontal="right" vertical="center"/>
      <protection hidden="1"/>
    </xf>
    <xf numFmtId="4" fontId="2" fillId="2" borderId="17" xfId="0" applyNumberFormat="1" applyFont="1" applyFill="1" applyBorder="1" applyAlignment="1" applyProtection="1">
      <alignment horizontal="right" vertical="center"/>
      <protection hidden="1"/>
    </xf>
    <xf numFmtId="4" fontId="2" fillId="2" borderId="30" xfId="0" applyNumberFormat="1" applyFont="1" applyFill="1" applyBorder="1" applyAlignment="1" applyProtection="1">
      <alignment horizontal="right" vertical="center"/>
      <protection hidden="1"/>
    </xf>
    <xf numFmtId="4" fontId="2" fillId="2" borderId="31" xfId="0" applyNumberFormat="1" applyFont="1" applyFill="1" applyBorder="1" applyAlignment="1" applyProtection="1">
      <alignment horizontal="right" vertical="center"/>
      <protection hidden="1"/>
    </xf>
    <xf numFmtId="4" fontId="2" fillId="2" borderId="18" xfId="0" applyNumberFormat="1" applyFont="1" applyFill="1" applyBorder="1" applyAlignment="1" applyProtection="1">
      <alignment horizontal="right" vertical="center"/>
      <protection hidden="1"/>
    </xf>
    <xf numFmtId="4" fontId="3" fillId="4" borderId="18" xfId="0" applyNumberFormat="1" applyFont="1" applyFill="1" applyBorder="1" applyAlignment="1" applyProtection="1">
      <alignment horizontal="right" vertical="center"/>
      <protection hidden="1"/>
    </xf>
    <xf numFmtId="4" fontId="2" fillId="4" borderId="33" xfId="0" applyNumberFormat="1" applyFont="1" applyFill="1" applyBorder="1" applyAlignment="1" applyProtection="1">
      <alignment horizontal="right" vertical="center"/>
      <protection hidden="1"/>
    </xf>
    <xf numFmtId="4" fontId="2" fillId="2" borderId="29" xfId="0" applyNumberFormat="1" applyFont="1" applyFill="1" applyBorder="1" applyAlignment="1" applyProtection="1">
      <alignment horizontal="right" vertical="center"/>
      <protection hidden="1"/>
    </xf>
    <xf numFmtId="4" fontId="2" fillId="2" borderId="32" xfId="0" applyNumberFormat="1" applyFont="1" applyFill="1" applyBorder="1" applyAlignment="1" applyProtection="1">
      <alignment horizontal="right" vertical="center"/>
      <protection hidden="1"/>
    </xf>
    <xf numFmtId="4" fontId="2" fillId="2" borderId="37" xfId="0" applyNumberFormat="1" applyFont="1" applyFill="1" applyBorder="1" applyAlignment="1" applyProtection="1">
      <alignment horizontal="right" vertical="center"/>
      <protection hidden="1"/>
    </xf>
    <xf numFmtId="4" fontId="2" fillId="2" borderId="38" xfId="0" applyNumberFormat="1" applyFont="1" applyFill="1" applyBorder="1" applyAlignment="1" applyProtection="1">
      <alignment horizontal="right" vertical="center"/>
      <protection hidden="1"/>
    </xf>
    <xf numFmtId="4" fontId="2" fillId="2" borderId="19" xfId="0" applyNumberFormat="1" applyFont="1" applyFill="1" applyBorder="1" applyAlignment="1" applyProtection="1">
      <alignment horizontal="right" vertical="center"/>
      <protection hidden="1"/>
    </xf>
    <xf numFmtId="4" fontId="3" fillId="4" borderId="19" xfId="0" applyNumberFormat="1" applyFont="1" applyFill="1" applyBorder="1" applyAlignment="1" applyProtection="1">
      <alignment horizontal="right" vertical="center"/>
      <protection hidden="1"/>
    </xf>
    <xf numFmtId="14" fontId="10" fillId="0" borderId="0" xfId="0" applyNumberFormat="1" applyFont="1" applyAlignment="1" applyProtection="1">
      <alignment vertical="center"/>
      <protection hidden="1"/>
    </xf>
    <xf numFmtId="164" fontId="10" fillId="0" borderId="0" xfId="0" applyNumberFormat="1" applyFont="1" applyAlignment="1" applyProtection="1">
      <alignment vertical="center"/>
      <protection hidden="1"/>
    </xf>
    <xf numFmtId="165" fontId="10" fillId="0" borderId="0" xfId="0" applyNumberFormat="1" applyFont="1" applyAlignment="1" applyProtection="1">
      <alignment vertical="center"/>
      <protection hidden="1"/>
    </xf>
    <xf numFmtId="10" fontId="10" fillId="0" borderId="0" xfId="0" applyNumberFormat="1" applyFont="1" applyAlignment="1" applyProtection="1">
      <alignment vertical="center"/>
      <protection hidden="1"/>
    </xf>
    <xf numFmtId="49" fontId="10" fillId="0" borderId="0" xfId="0" applyNumberFormat="1" applyFont="1" applyAlignment="1" applyProtection="1">
      <alignment vertical="center"/>
      <protection hidden="1"/>
    </xf>
    <xf numFmtId="14" fontId="10" fillId="0" borderId="0" xfId="0" applyNumberFormat="1" applyFont="1" applyAlignment="1" applyProtection="1">
      <alignment horizontal="left" vertical="center"/>
      <protection hidden="1"/>
    </xf>
    <xf numFmtId="170" fontId="2" fillId="0" borderId="46" xfId="0" applyNumberFormat="1" applyFont="1" applyBorder="1" applyAlignment="1" applyProtection="1">
      <alignment horizontal="left" vertical="center"/>
      <protection locked="0"/>
    </xf>
    <xf numFmtId="0" fontId="2" fillId="0" borderId="3" xfId="0" applyFont="1" applyBorder="1" applyAlignment="1" applyProtection="1">
      <alignment horizontal="right" vertical="center"/>
      <protection locked="0"/>
    </xf>
    <xf numFmtId="0" fontId="14" fillId="0" borderId="0" xfId="0" applyFont="1" applyProtection="1">
      <protection hidden="1"/>
    </xf>
    <xf numFmtId="0" fontId="10" fillId="0" borderId="0" xfId="0" applyFont="1" applyAlignment="1">
      <alignment horizontal="left" vertical="top"/>
    </xf>
    <xf numFmtId="0" fontId="10" fillId="0" borderId="0" xfId="0" applyFont="1" applyAlignment="1">
      <alignment horizontal="left" wrapText="1"/>
    </xf>
    <xf numFmtId="0" fontId="10" fillId="0" borderId="0" xfId="0" quotePrefix="1" applyFont="1" applyAlignment="1">
      <alignment horizontal="left" wrapText="1"/>
    </xf>
    <xf numFmtId="0" fontId="10" fillId="0" borderId="0" xfId="0" applyFont="1" applyAlignment="1">
      <alignment vertical="top" wrapText="1"/>
    </xf>
    <xf numFmtId="0" fontId="10" fillId="0" borderId="0" xfId="0" applyFont="1" applyAlignment="1">
      <alignment vertical="top"/>
    </xf>
    <xf numFmtId="0" fontId="10" fillId="0" borderId="0" xfId="0" applyFont="1" applyAlignment="1">
      <alignment horizontal="left" vertical="top" wrapText="1"/>
    </xf>
    <xf numFmtId="0" fontId="10" fillId="0" borderId="0" xfId="0" applyFont="1" applyAlignment="1">
      <alignment horizontal="center"/>
    </xf>
    <xf numFmtId="0" fontId="10" fillId="0" borderId="0" xfId="0" applyFont="1" applyAlignment="1">
      <alignment horizontal="center" vertical="top"/>
    </xf>
    <xf numFmtId="0" fontId="2" fillId="4" borderId="56" xfId="0" applyFont="1" applyFill="1" applyBorder="1" applyAlignment="1" applyProtection="1">
      <alignment horizontal="right" wrapText="1"/>
      <protection hidden="1"/>
    </xf>
    <xf numFmtId="0" fontId="2" fillId="2" borderId="50" xfId="0" applyFont="1" applyFill="1" applyBorder="1" applyAlignment="1" applyProtection="1">
      <alignment horizontal="right" wrapText="1"/>
      <protection hidden="1"/>
    </xf>
    <xf numFmtId="0" fontId="2" fillId="4" borderId="14" xfId="0" applyFont="1" applyFill="1" applyBorder="1" applyAlignment="1" applyProtection="1">
      <alignment horizontal="right" wrapText="1"/>
      <protection hidden="1"/>
    </xf>
    <xf numFmtId="0" fontId="31" fillId="0" borderId="5" xfId="0" applyFont="1" applyBorder="1" applyAlignment="1">
      <alignment horizontal="right" vertical="center"/>
    </xf>
    <xf numFmtId="2" fontId="31" fillId="0" borderId="81" xfId="0" applyNumberFormat="1" applyFont="1" applyBorder="1" applyAlignment="1">
      <alignment horizontal="right" vertical="center"/>
    </xf>
    <xf numFmtId="2" fontId="31" fillId="0" borderId="82" xfId="0" applyNumberFormat="1" applyFont="1" applyBorder="1" applyAlignment="1">
      <alignment horizontal="right" vertical="center"/>
    </xf>
    <xf numFmtId="2" fontId="31" fillId="0" borderId="83" xfId="0" applyNumberFormat="1" applyFont="1" applyBorder="1" applyAlignment="1">
      <alignment horizontal="right" vertical="center"/>
    </xf>
    <xf numFmtId="164" fontId="31" fillId="0" borderId="76" xfId="0" applyNumberFormat="1" applyFont="1" applyBorder="1" applyAlignment="1">
      <alignment horizontal="left" vertical="center"/>
    </xf>
    <xf numFmtId="174" fontId="31" fillId="0" borderId="79" xfId="0" applyNumberFormat="1" applyFont="1" applyBorder="1" applyAlignment="1">
      <alignment horizontal="right" vertical="center"/>
    </xf>
    <xf numFmtId="164" fontId="31" fillId="0" borderId="82" xfId="0" applyNumberFormat="1" applyFont="1" applyBorder="1" applyAlignment="1">
      <alignment horizontal="left" vertical="center"/>
    </xf>
    <xf numFmtId="174" fontId="31" fillId="0" borderId="0" xfId="0" applyNumberFormat="1" applyFont="1" applyAlignment="1">
      <alignment horizontal="left" vertical="center"/>
    </xf>
    <xf numFmtId="1" fontId="31" fillId="0" borderId="0" xfId="0" applyNumberFormat="1" applyFont="1" applyAlignment="1">
      <alignment horizontal="center" vertical="center"/>
    </xf>
    <xf numFmtId="2" fontId="31" fillId="0" borderId="0" xfId="0" applyNumberFormat="1" applyFont="1" applyAlignment="1">
      <alignment horizontal="right" vertical="center"/>
    </xf>
    <xf numFmtId="164" fontId="31" fillId="0" borderId="0" xfId="0" applyNumberFormat="1" applyFont="1" applyAlignment="1">
      <alignment horizontal="right" vertical="center"/>
    </xf>
    <xf numFmtId="4" fontId="31" fillId="0" borderId="0" xfId="0" applyNumberFormat="1" applyFont="1" applyAlignment="1">
      <alignment vertical="center"/>
    </xf>
    <xf numFmtId="0" fontId="31" fillId="0" borderId="0" xfId="0" applyFont="1" applyAlignment="1">
      <alignment vertical="center"/>
    </xf>
    <xf numFmtId="0" fontId="31" fillId="0" borderId="0" xfId="0" applyFont="1" applyAlignment="1">
      <alignment vertical="center" wrapText="1"/>
    </xf>
    <xf numFmtId="0" fontId="32" fillId="0" borderId="0" xfId="0" applyFont="1" applyAlignment="1">
      <alignment vertical="center"/>
    </xf>
    <xf numFmtId="2" fontId="30" fillId="0" borderId="0" xfId="0" applyNumberFormat="1" applyFont="1" applyAlignment="1">
      <alignment horizontal="right"/>
    </xf>
    <xf numFmtId="0" fontId="12" fillId="0" borderId="0" xfId="0" applyFont="1" applyAlignment="1">
      <alignment vertical="top"/>
    </xf>
    <xf numFmtId="170" fontId="2" fillId="0" borderId="86" xfId="0" applyNumberFormat="1" applyFont="1" applyBorder="1" applyAlignment="1" applyProtection="1">
      <alignment horizontal="left" vertical="center"/>
      <protection locked="0"/>
    </xf>
    <xf numFmtId="2" fontId="2" fillId="0" borderId="86" xfId="0" applyNumberFormat="1" applyFont="1" applyBorder="1" applyAlignment="1" applyProtection="1">
      <alignment horizontal="right" vertical="center"/>
      <protection locked="0"/>
    </xf>
    <xf numFmtId="2" fontId="2" fillId="0" borderId="89" xfId="0" applyNumberFormat="1" applyFont="1" applyBorder="1" applyAlignment="1" applyProtection="1">
      <alignment horizontal="right" vertical="center"/>
      <protection locked="0"/>
    </xf>
    <xf numFmtId="0" fontId="2" fillId="0" borderId="90" xfId="0" applyFont="1" applyBorder="1" applyAlignment="1" applyProtection="1">
      <alignment horizontal="right" vertical="center"/>
      <protection locked="0"/>
    </xf>
    <xf numFmtId="2" fontId="2" fillId="0" borderId="90" xfId="0" applyNumberFormat="1" applyFont="1" applyBorder="1" applyAlignment="1" applyProtection="1">
      <alignment horizontal="right" vertical="center"/>
      <protection locked="0"/>
    </xf>
    <xf numFmtId="2" fontId="2" fillId="0" borderId="91" xfId="0" applyNumberFormat="1" applyFont="1" applyBorder="1" applyAlignment="1" applyProtection="1">
      <alignment horizontal="right" vertical="center"/>
      <protection locked="0"/>
    </xf>
    <xf numFmtId="2" fontId="2" fillId="0" borderId="92" xfId="0" applyNumberFormat="1" applyFont="1" applyBorder="1" applyAlignment="1" applyProtection="1">
      <alignment horizontal="right" vertical="center"/>
      <protection locked="0"/>
    </xf>
    <xf numFmtId="2" fontId="2" fillId="0" borderId="93" xfId="0" applyNumberFormat="1" applyFont="1" applyBorder="1" applyAlignment="1" applyProtection="1">
      <alignment horizontal="right" vertical="center"/>
      <protection locked="0"/>
    </xf>
    <xf numFmtId="164" fontId="2" fillId="0" borderId="93" xfId="0" applyNumberFormat="1" applyFont="1" applyBorder="1" applyAlignment="1" applyProtection="1">
      <alignment horizontal="left" vertical="center"/>
      <protection locked="0"/>
    </xf>
    <xf numFmtId="174" fontId="2" fillId="0" borderId="89" xfId="0" applyNumberFormat="1" applyFont="1" applyBorder="1" applyAlignment="1" applyProtection="1">
      <alignment horizontal="right" vertical="center"/>
      <protection locked="0"/>
    </xf>
    <xf numFmtId="164" fontId="2" fillId="0" borderId="92" xfId="0" applyNumberFormat="1" applyFont="1" applyBorder="1" applyAlignment="1" applyProtection="1">
      <alignment horizontal="left" vertical="center"/>
      <protection locked="0"/>
    </xf>
    <xf numFmtId="4" fontId="7" fillId="0" borderId="0" xfId="0" applyNumberFormat="1" applyFont="1" applyAlignment="1" applyProtection="1">
      <alignment horizontal="right" vertical="center"/>
      <protection hidden="1"/>
    </xf>
    <xf numFmtId="4" fontId="6" fillId="0" borderId="0" xfId="0" applyNumberFormat="1" applyFont="1" applyAlignment="1" applyProtection="1">
      <alignment horizontal="left" vertical="center" wrapText="1"/>
      <protection hidden="1"/>
    </xf>
    <xf numFmtId="4" fontId="5" fillId="0" borderId="0" xfId="0" applyNumberFormat="1" applyFont="1" applyAlignment="1" applyProtection="1">
      <alignment horizontal="center" vertical="center" wrapText="1"/>
      <protection hidden="1"/>
    </xf>
    <xf numFmtId="4" fontId="5" fillId="0" borderId="0" xfId="0" applyNumberFormat="1" applyFont="1" applyAlignment="1" applyProtection="1">
      <alignment horizontal="center" vertical="center"/>
      <protection hidden="1"/>
    </xf>
    <xf numFmtId="4" fontId="5" fillId="0" borderId="0" xfId="0" applyNumberFormat="1" applyFont="1" applyAlignment="1" applyProtection="1">
      <alignment horizontal="right" vertical="center"/>
      <protection hidden="1"/>
    </xf>
    <xf numFmtId="2" fontId="5" fillId="0" borderId="0" xfId="0" applyNumberFormat="1" applyFont="1" applyAlignment="1" applyProtection="1">
      <alignment vertical="center"/>
      <protection hidden="1"/>
    </xf>
    <xf numFmtId="1" fontId="5" fillId="0" borderId="0" xfId="0" applyNumberFormat="1" applyFont="1" applyAlignment="1" applyProtection="1">
      <alignment horizontal="center" vertical="center"/>
      <protection hidden="1"/>
    </xf>
    <xf numFmtId="0" fontId="5" fillId="0" borderId="0" xfId="0" applyFont="1" applyAlignment="1" applyProtection="1">
      <alignment horizontal="center" vertical="center"/>
      <protection hidden="1"/>
    </xf>
    <xf numFmtId="4" fontId="5" fillId="0" borderId="0" xfId="0" applyNumberFormat="1" applyFont="1" applyAlignment="1" applyProtection="1">
      <alignment horizontal="right" vertical="center" wrapText="1"/>
      <protection hidden="1"/>
    </xf>
    <xf numFmtId="4" fontId="5" fillId="0" borderId="0" xfId="0" applyNumberFormat="1" applyFont="1" applyAlignment="1" applyProtection="1">
      <alignment vertical="center"/>
      <protection hidden="1"/>
    </xf>
    <xf numFmtId="4" fontId="2" fillId="4" borderId="95" xfId="0" applyNumberFormat="1" applyFont="1" applyFill="1" applyBorder="1" applyAlignment="1" applyProtection="1">
      <alignment horizontal="right" vertical="center"/>
      <protection hidden="1"/>
    </xf>
    <xf numFmtId="2" fontId="2" fillId="0" borderId="43" xfId="0" applyNumberFormat="1" applyFont="1" applyBorder="1" applyAlignment="1" applyProtection="1">
      <alignment horizontal="right" vertical="center"/>
      <protection locked="0"/>
    </xf>
    <xf numFmtId="2" fontId="2" fillId="0" borderId="38" xfId="0" applyNumberFormat="1" applyFont="1" applyBorder="1" applyAlignment="1" applyProtection="1">
      <alignment horizontal="right" vertical="center"/>
      <protection locked="0"/>
    </xf>
    <xf numFmtId="2" fontId="2" fillId="0" borderId="33" xfId="0" applyNumberFormat="1" applyFont="1" applyBorder="1" applyAlignment="1" applyProtection="1">
      <alignment horizontal="right" vertical="center"/>
      <protection locked="0"/>
    </xf>
    <xf numFmtId="2" fontId="2" fillId="2" borderId="19" xfId="0" applyNumberFormat="1" applyFont="1" applyFill="1" applyBorder="1" applyAlignment="1" applyProtection="1">
      <alignment horizontal="right" vertical="center"/>
      <protection hidden="1"/>
    </xf>
    <xf numFmtId="4" fontId="10" fillId="0" borderId="0" xfId="0" applyNumberFormat="1" applyFont="1" applyAlignment="1" applyProtection="1">
      <alignment vertical="center"/>
      <protection hidden="1"/>
    </xf>
    <xf numFmtId="4" fontId="2" fillId="0" borderId="0" xfId="0" applyNumberFormat="1" applyFont="1" applyAlignment="1" applyProtection="1">
      <alignment horizontal="left" vertical="center"/>
      <protection hidden="1"/>
    </xf>
    <xf numFmtId="4" fontId="2" fillId="0" borderId="0" xfId="0" applyNumberFormat="1" applyFont="1" applyAlignment="1" applyProtection="1">
      <alignment vertical="center" wrapText="1"/>
      <protection hidden="1"/>
    </xf>
    <xf numFmtId="4" fontId="3" fillId="4" borderId="25" xfId="0" applyNumberFormat="1" applyFont="1" applyFill="1" applyBorder="1" applyAlignment="1" applyProtection="1">
      <alignment vertical="center"/>
      <protection hidden="1"/>
    </xf>
    <xf numFmtId="4" fontId="2" fillId="4" borderId="6" xfId="0" applyNumberFormat="1" applyFont="1" applyFill="1" applyBorder="1" applyAlignment="1" applyProtection="1">
      <alignment vertical="center"/>
      <protection hidden="1"/>
    </xf>
    <xf numFmtId="4" fontId="2" fillId="4" borderId="9" xfId="0" applyNumberFormat="1" applyFont="1" applyFill="1" applyBorder="1" applyAlignment="1" applyProtection="1">
      <alignment horizontal="right" vertical="center"/>
      <protection hidden="1"/>
    </xf>
    <xf numFmtId="4" fontId="2" fillId="4" borderId="28" xfId="0" applyNumberFormat="1" applyFont="1" applyFill="1" applyBorder="1" applyAlignment="1" applyProtection="1">
      <alignment vertical="center"/>
      <protection hidden="1"/>
    </xf>
    <xf numFmtId="4" fontId="2" fillId="4" borderId="28" xfId="0" applyNumberFormat="1" applyFont="1" applyFill="1" applyBorder="1" applyAlignment="1" applyProtection="1">
      <alignment horizontal="right" vertical="center"/>
      <protection hidden="1"/>
    </xf>
    <xf numFmtId="0" fontId="2" fillId="4" borderId="42" xfId="0" applyFont="1" applyFill="1" applyBorder="1" applyAlignment="1" applyProtection="1">
      <alignment horizontal="left" vertical="center"/>
      <protection hidden="1"/>
    </xf>
    <xf numFmtId="168" fontId="2" fillId="4" borderId="71" xfId="0" applyNumberFormat="1" applyFont="1" applyFill="1" applyBorder="1" applyAlignment="1" applyProtection="1">
      <alignment horizontal="left" vertical="center"/>
      <protection hidden="1"/>
    </xf>
    <xf numFmtId="0" fontId="2" fillId="4" borderId="96" xfId="0" applyFont="1" applyFill="1" applyBorder="1" applyAlignment="1" applyProtection="1">
      <alignment horizontal="left" vertical="center"/>
      <protection hidden="1"/>
    </xf>
    <xf numFmtId="0" fontId="2" fillId="4" borderId="97" xfId="0" applyFont="1" applyFill="1" applyBorder="1" applyAlignment="1" applyProtection="1">
      <alignment horizontal="left" vertical="center"/>
      <protection hidden="1"/>
    </xf>
    <xf numFmtId="169" fontId="2" fillId="2" borderId="98" xfId="0" applyNumberFormat="1" applyFont="1" applyFill="1" applyBorder="1" applyAlignment="1" applyProtection="1">
      <alignment horizontal="left"/>
      <protection hidden="1"/>
    </xf>
    <xf numFmtId="0" fontId="31" fillId="4" borderId="99" xfId="0" applyFont="1" applyFill="1" applyBorder="1" applyAlignment="1" applyProtection="1">
      <alignment horizontal="left" vertical="center"/>
      <protection hidden="1"/>
    </xf>
    <xf numFmtId="169" fontId="2" fillId="2" borderId="100" xfId="0" applyNumberFormat="1" applyFont="1" applyFill="1" applyBorder="1" applyProtection="1">
      <protection hidden="1"/>
    </xf>
    <xf numFmtId="0" fontId="31" fillId="4" borderId="101" xfId="0" applyFont="1" applyFill="1" applyBorder="1" applyAlignment="1" applyProtection="1">
      <alignment vertical="center"/>
      <protection hidden="1"/>
    </xf>
    <xf numFmtId="0" fontId="2" fillId="4" borderId="102" xfId="0" applyFont="1" applyFill="1" applyBorder="1" applyAlignment="1" applyProtection="1">
      <alignment horizontal="left" vertical="center"/>
      <protection hidden="1"/>
    </xf>
    <xf numFmtId="0" fontId="2" fillId="4" borderId="41" xfId="0" applyFont="1" applyFill="1" applyBorder="1" applyAlignment="1" applyProtection="1">
      <alignment horizontal="left" vertical="center"/>
      <protection hidden="1"/>
    </xf>
    <xf numFmtId="0" fontId="2" fillId="4" borderId="103" xfId="0" applyFont="1" applyFill="1" applyBorder="1" applyAlignment="1" applyProtection="1">
      <alignment horizontal="left" vertical="center"/>
      <protection hidden="1"/>
    </xf>
    <xf numFmtId="0" fontId="2" fillId="4" borderId="44" xfId="0" applyFont="1" applyFill="1" applyBorder="1" applyAlignment="1" applyProtection="1">
      <alignment horizontal="left" vertical="center"/>
      <protection hidden="1"/>
    </xf>
    <xf numFmtId="0" fontId="2" fillId="4" borderId="104" xfId="0" applyFont="1" applyFill="1" applyBorder="1" applyAlignment="1" applyProtection="1">
      <alignment horizontal="left" vertical="center"/>
      <protection hidden="1"/>
    </xf>
    <xf numFmtId="4" fontId="2" fillId="4" borderId="33" xfId="0" applyNumberFormat="1" applyFont="1" applyFill="1" applyBorder="1" applyAlignment="1">
      <alignment horizontal="right" vertical="center"/>
    </xf>
    <xf numFmtId="4" fontId="2" fillId="4" borderId="105" xfId="0" applyNumberFormat="1" applyFont="1" applyFill="1" applyBorder="1" applyAlignment="1" applyProtection="1">
      <alignment horizontal="right" vertical="center"/>
      <protection hidden="1"/>
    </xf>
    <xf numFmtId="4" fontId="2" fillId="4" borderId="37" xfId="0" applyNumberFormat="1" applyFont="1" applyFill="1" applyBorder="1" applyAlignment="1">
      <alignment horizontal="right" vertical="center"/>
    </xf>
    <xf numFmtId="4" fontId="2" fillId="4" borderId="44" xfId="0" applyNumberFormat="1" applyFont="1" applyFill="1" applyBorder="1" applyAlignment="1">
      <alignment horizontal="right" vertical="center"/>
    </xf>
    <xf numFmtId="4" fontId="2" fillId="4" borderId="38" xfId="0" applyNumberFormat="1" applyFont="1" applyFill="1" applyBorder="1" applyAlignment="1">
      <alignment horizontal="right" vertical="center"/>
    </xf>
    <xf numFmtId="4" fontId="2" fillId="2" borderId="33" xfId="0" applyNumberFormat="1" applyFont="1" applyFill="1" applyBorder="1" applyAlignment="1" applyProtection="1">
      <alignment horizontal="right" vertical="center"/>
      <protection hidden="1"/>
    </xf>
    <xf numFmtId="0" fontId="2" fillId="0" borderId="0" xfId="0" applyFont="1"/>
    <xf numFmtId="0" fontId="2" fillId="0" borderId="0" xfId="0" applyFont="1" applyAlignment="1" applyProtection="1">
      <alignment horizontal="justify"/>
      <protection hidden="1"/>
    </xf>
    <xf numFmtId="169" fontId="3" fillId="4" borderId="55" xfId="0" applyNumberFormat="1" applyFont="1" applyFill="1" applyBorder="1" applyAlignment="1" applyProtection="1">
      <alignment vertical="center"/>
      <protection hidden="1"/>
    </xf>
    <xf numFmtId="2" fontId="2" fillId="4" borderId="106" xfId="0" applyNumberFormat="1" applyFont="1" applyFill="1" applyBorder="1" applyAlignment="1" applyProtection="1">
      <alignment vertical="center"/>
      <protection hidden="1"/>
    </xf>
    <xf numFmtId="164" fontId="2" fillId="4" borderId="103" xfId="0" applyNumberFormat="1" applyFont="1" applyFill="1" applyBorder="1" applyAlignment="1" applyProtection="1">
      <alignment vertical="center"/>
      <protection hidden="1"/>
    </xf>
    <xf numFmtId="170" fontId="31" fillId="4" borderId="76" xfId="0" applyNumberFormat="1" applyFont="1" applyFill="1" applyBorder="1" applyAlignment="1">
      <alignment horizontal="left" vertical="center"/>
    </xf>
    <xf numFmtId="164" fontId="31" fillId="4" borderId="77" xfId="0" applyNumberFormat="1" applyFont="1" applyFill="1" applyBorder="1" applyAlignment="1">
      <alignment vertical="center"/>
    </xf>
    <xf numFmtId="1" fontId="20" fillId="0" borderId="5" xfId="0" applyNumberFormat="1" applyFont="1" applyBorder="1" applyAlignment="1" applyProtection="1">
      <alignment horizontal="left" vertical="center"/>
      <protection locked="0"/>
    </xf>
    <xf numFmtId="1" fontId="8" fillId="0" borderId="5" xfId="0" applyNumberFormat="1" applyFont="1" applyBorder="1" applyAlignment="1" applyProtection="1">
      <alignment horizontal="left" vertical="center"/>
      <protection locked="0"/>
    </xf>
    <xf numFmtId="49" fontId="8" fillId="0" borderId="5" xfId="0" applyNumberFormat="1" applyFont="1" applyBorder="1" applyAlignment="1" applyProtection="1">
      <alignment horizontal="left" vertical="center"/>
      <protection locked="0"/>
    </xf>
    <xf numFmtId="49" fontId="20" fillId="0" borderId="5" xfId="0" applyNumberFormat="1" applyFont="1" applyBorder="1" applyAlignment="1" applyProtection="1">
      <alignment horizontal="left" vertical="center"/>
      <protection locked="0"/>
    </xf>
    <xf numFmtId="0" fontId="20" fillId="0" borderId="5" xfId="0" applyFont="1" applyBorder="1" applyAlignment="1" applyProtection="1">
      <alignment horizontal="left" vertical="center"/>
      <protection locked="0"/>
    </xf>
    <xf numFmtId="0" fontId="20" fillId="0" borderId="0" xfId="0" applyFont="1" applyAlignment="1" applyProtection="1">
      <alignment horizontal="center" vertical="center"/>
      <protection hidden="1"/>
    </xf>
    <xf numFmtId="172" fontId="20" fillId="0" borderId="5" xfId="0" applyNumberFormat="1" applyFont="1" applyBorder="1" applyAlignment="1" applyProtection="1">
      <alignment horizontal="left" vertical="center"/>
      <protection locked="0"/>
    </xf>
    <xf numFmtId="0" fontId="20" fillId="0" borderId="5" xfId="0" applyFont="1" applyBorder="1" applyAlignment="1" applyProtection="1">
      <alignment horizontal="left" vertical="center" wrapText="1"/>
      <protection locked="0"/>
    </xf>
    <xf numFmtId="0" fontId="20" fillId="0" borderId="0" xfId="0" applyFont="1" applyAlignment="1" applyProtection="1">
      <alignment vertical="center"/>
      <protection hidden="1"/>
    </xf>
    <xf numFmtId="171" fontId="8" fillId="0" borderId="5" xfId="0" applyNumberFormat="1" applyFont="1" applyBorder="1" applyAlignment="1" applyProtection="1">
      <alignment horizontal="left" vertical="center"/>
      <protection locked="0"/>
    </xf>
    <xf numFmtId="2" fontId="20" fillId="0" borderId="5" xfId="0" applyNumberFormat="1" applyFont="1" applyBorder="1" applyAlignment="1" applyProtection="1">
      <alignment horizontal="left" vertical="center"/>
      <protection locked="0"/>
    </xf>
    <xf numFmtId="166" fontId="8" fillId="0" borderId="5" xfId="0" applyNumberFormat="1" applyFont="1" applyBorder="1" applyAlignment="1" applyProtection="1">
      <alignment horizontal="left" vertical="center"/>
      <protection locked="0"/>
    </xf>
    <xf numFmtId="14" fontId="8" fillId="4" borderId="5" xfId="0" applyNumberFormat="1" applyFont="1" applyFill="1" applyBorder="1" applyAlignment="1" applyProtection="1">
      <alignment horizontal="left" vertical="center"/>
      <protection hidden="1"/>
    </xf>
    <xf numFmtId="0" fontId="20" fillId="0" borderId="0" xfId="0" applyFont="1" applyAlignment="1" applyProtection="1">
      <alignment horizontal="left" vertical="center"/>
      <protection hidden="1"/>
    </xf>
    <xf numFmtId="1" fontId="20" fillId="4" borderId="5" xfId="0" applyNumberFormat="1" applyFont="1" applyFill="1" applyBorder="1" applyAlignment="1">
      <alignment horizontal="left" vertical="center"/>
    </xf>
    <xf numFmtId="4" fontId="20" fillId="4" borderId="5" xfId="0" applyNumberFormat="1" applyFont="1" applyFill="1" applyBorder="1" applyAlignment="1">
      <alignment horizontal="left" vertical="center"/>
    </xf>
    <xf numFmtId="10" fontId="20" fillId="4" borderId="5" xfId="1" applyNumberFormat="1" applyFont="1" applyFill="1" applyBorder="1" applyAlignment="1" applyProtection="1">
      <alignment horizontal="left" vertical="center"/>
      <protection hidden="1"/>
    </xf>
    <xf numFmtId="1" fontId="20" fillId="0" borderId="5" xfId="0" applyNumberFormat="1" applyFont="1" applyBorder="1" applyAlignment="1" applyProtection="1">
      <alignment horizontal="left" vertical="center"/>
      <protection locked="0" hidden="1"/>
    </xf>
    <xf numFmtId="167" fontId="20" fillId="4" borderId="5" xfId="1" applyNumberFormat="1" applyFont="1" applyFill="1" applyBorder="1" applyAlignment="1" applyProtection="1">
      <alignment horizontal="left" vertical="center"/>
    </xf>
    <xf numFmtId="0" fontId="26" fillId="0" borderId="5" xfId="0" applyFont="1" applyBorder="1" applyAlignment="1" applyProtection="1">
      <alignment vertical="center"/>
      <protection hidden="1"/>
    </xf>
    <xf numFmtId="0" fontId="26" fillId="0" borderId="0" xfId="0" applyFont="1" applyAlignment="1" applyProtection="1">
      <alignment horizontal="center" vertical="center"/>
      <protection hidden="1"/>
    </xf>
    <xf numFmtId="0" fontId="26" fillId="0" borderId="5" xfId="0" applyFont="1" applyBorder="1" applyAlignment="1" applyProtection="1">
      <alignment vertical="center" wrapText="1"/>
      <protection hidden="1"/>
    </xf>
    <xf numFmtId="0" fontId="26" fillId="0" borderId="0" xfId="0" applyFont="1" applyAlignment="1" applyProtection="1">
      <alignment vertical="center"/>
      <protection hidden="1"/>
    </xf>
    <xf numFmtId="0" fontId="8" fillId="0" borderId="5" xfId="0" applyFont="1" applyBorder="1" applyAlignment="1" applyProtection="1">
      <alignment vertical="center"/>
      <protection hidden="1"/>
    </xf>
    <xf numFmtId="0" fontId="20" fillId="0" borderId="5" xfId="0" applyFont="1" applyBorder="1" applyAlignment="1" applyProtection="1">
      <alignment vertical="center"/>
      <protection locked="0"/>
    </xf>
    <xf numFmtId="14" fontId="20" fillId="0" borderId="5" xfId="0" applyNumberFormat="1" applyFont="1" applyBorder="1" applyAlignment="1" applyProtection="1">
      <alignment horizontal="left" vertical="top"/>
      <protection locked="0"/>
    </xf>
    <xf numFmtId="0" fontId="20" fillId="0" borderId="5" xfId="0" applyNumberFormat="1" applyFont="1" applyBorder="1" applyAlignment="1" applyProtection="1">
      <alignment horizontal="left" vertical="center"/>
      <protection locked="0"/>
    </xf>
    <xf numFmtId="0" fontId="3" fillId="0" borderId="5" xfId="0" applyFont="1" applyBorder="1" applyAlignment="1" applyProtection="1">
      <alignment horizontal="center" vertical="center"/>
      <protection hidden="1"/>
    </xf>
    <xf numFmtId="0" fontId="10" fillId="5" borderId="5" xfId="0" applyFont="1" applyFill="1" applyBorder="1" applyAlignment="1" applyProtection="1">
      <alignment horizontal="center" vertical="center"/>
      <protection hidden="1"/>
    </xf>
    <xf numFmtId="0" fontId="10" fillId="3" borderId="5" xfId="0" applyFont="1" applyFill="1" applyBorder="1" applyAlignment="1" applyProtection="1">
      <alignment horizontal="center" vertical="center"/>
      <protection hidden="1"/>
    </xf>
    <xf numFmtId="0" fontId="10" fillId="4" borderId="5" xfId="0" applyFont="1" applyFill="1" applyBorder="1" applyAlignment="1" applyProtection="1">
      <alignment horizontal="center" vertical="center"/>
      <protection hidden="1"/>
    </xf>
    <xf numFmtId="0" fontId="10" fillId="0" borderId="0" xfId="0" applyFont="1" applyAlignment="1">
      <alignment horizontal="left"/>
    </xf>
    <xf numFmtId="0" fontId="2" fillId="4" borderId="42" xfId="0" applyFont="1" applyFill="1" applyBorder="1" applyAlignment="1" applyProtection="1">
      <alignment horizontal="left" vertical="center"/>
      <protection hidden="1"/>
    </xf>
    <xf numFmtId="168" fontId="2" fillId="4" borderId="71" xfId="0" applyNumberFormat="1" applyFont="1" applyFill="1" applyBorder="1" applyAlignment="1" applyProtection="1">
      <alignment horizontal="left" vertical="center"/>
      <protection hidden="1"/>
    </xf>
    <xf numFmtId="0" fontId="2" fillId="4" borderId="14" xfId="0" applyFont="1" applyFill="1" applyBorder="1" applyAlignment="1" applyProtection="1">
      <alignment horizontal="right" wrapText="1"/>
      <protection hidden="1"/>
    </xf>
    <xf numFmtId="0" fontId="20" fillId="4" borderId="49" xfId="0" applyFont="1" applyFill="1" applyBorder="1" applyAlignment="1" applyProtection="1">
      <alignment horizontal="center" vertical="center" wrapText="1"/>
      <protection hidden="1"/>
    </xf>
    <xf numFmtId="170" fontId="25" fillId="0" borderId="46" xfId="0" applyNumberFormat="1" applyFont="1" applyBorder="1" applyAlignment="1" applyProtection="1">
      <alignment horizontal="left" vertical="center"/>
      <protection locked="0"/>
    </xf>
    <xf numFmtId="0" fontId="10" fillId="13" borderId="0" xfId="0" applyFont="1" applyFill="1" applyAlignment="1">
      <alignment horizontal="left"/>
    </xf>
    <xf numFmtId="0" fontId="10" fillId="13" borderId="0" xfId="0" applyFont="1" applyFill="1" applyAlignment="1">
      <alignment horizontal="left" wrapText="1"/>
    </xf>
    <xf numFmtId="0" fontId="2" fillId="0" borderId="0" xfId="0" applyFont="1" applyFill="1" applyAlignment="1" applyProtection="1">
      <alignment vertical="center" wrapText="1"/>
      <protection hidden="1"/>
    </xf>
    <xf numFmtId="0" fontId="24" fillId="0" borderId="0" xfId="0" applyFont="1" applyAlignment="1">
      <alignment vertical="center"/>
    </xf>
    <xf numFmtId="2" fontId="2" fillId="0" borderId="107" xfId="0" applyNumberFormat="1" applyFont="1" applyBorder="1" applyAlignment="1" applyProtection="1">
      <alignment horizontal="right" vertical="center"/>
      <protection locked="0"/>
    </xf>
    <xf numFmtId="2" fontId="2" fillId="0" borderId="104" xfId="0" applyNumberFormat="1" applyFont="1" applyBorder="1" applyAlignment="1" applyProtection="1">
      <alignment horizontal="right" vertical="center"/>
      <protection locked="0"/>
    </xf>
    <xf numFmtId="164" fontId="2" fillId="0" borderId="40" xfId="0" applyNumberFormat="1" applyFont="1" applyFill="1" applyBorder="1" applyAlignment="1" applyProtection="1">
      <alignment vertical="center"/>
      <protection locked="0"/>
    </xf>
    <xf numFmtId="0" fontId="10" fillId="0" borderId="0" xfId="0" applyFont="1" applyAlignment="1">
      <alignment horizontal="left" vertical="top" wrapText="1"/>
    </xf>
    <xf numFmtId="0" fontId="10" fillId="0" borderId="0" xfId="0" applyFont="1" applyAlignment="1">
      <alignment horizontal="left" vertical="top"/>
    </xf>
    <xf numFmtId="2" fontId="31" fillId="0" borderId="82" xfId="0" applyNumberFormat="1" applyFont="1" applyBorder="1" applyAlignment="1">
      <alignment horizontal="left" vertical="center"/>
    </xf>
    <xf numFmtId="2" fontId="2" fillId="0" borderId="109" xfId="0" applyNumberFormat="1" applyFont="1" applyBorder="1" applyAlignment="1" applyProtection="1">
      <alignment horizontal="left" vertical="center"/>
      <protection locked="0"/>
    </xf>
    <xf numFmtId="2" fontId="2" fillId="0" borderId="110" xfId="0" applyNumberFormat="1" applyFont="1" applyBorder="1" applyAlignment="1" applyProtection="1">
      <alignment horizontal="left" vertical="center"/>
      <protection locked="0"/>
    </xf>
    <xf numFmtId="2" fontId="2" fillId="0" borderId="111" xfId="0" applyNumberFormat="1" applyFont="1" applyBorder="1" applyAlignment="1" applyProtection="1">
      <alignment horizontal="left" vertical="center"/>
      <protection locked="0"/>
    </xf>
    <xf numFmtId="164" fontId="31" fillId="0" borderId="77" xfId="0" applyNumberFormat="1" applyFont="1" applyBorder="1" applyAlignment="1">
      <alignment horizontal="left" vertical="center"/>
    </xf>
    <xf numFmtId="164" fontId="31" fillId="0" borderId="78" xfId="0" applyNumberFormat="1" applyFont="1" applyBorder="1" applyAlignment="1">
      <alignment horizontal="left" vertical="center"/>
    </xf>
    <xf numFmtId="14" fontId="31" fillId="0" borderId="79" xfId="0" applyNumberFormat="1" applyFont="1" applyBorder="1" applyAlignment="1">
      <alignment horizontal="left" vertical="center"/>
    </xf>
    <xf numFmtId="164" fontId="2" fillId="0" borderId="45" xfId="0" applyNumberFormat="1" applyFont="1" applyBorder="1" applyAlignment="1" applyProtection="1">
      <alignment horizontal="left" vertical="center"/>
      <protection locked="0"/>
    </xf>
    <xf numFmtId="164" fontId="2" fillId="0" borderId="40" xfId="0" applyNumberFormat="1" applyFont="1" applyBorder="1" applyAlignment="1" applyProtection="1">
      <alignment horizontal="left" vertical="center"/>
      <protection locked="0"/>
    </xf>
    <xf numFmtId="14" fontId="2" fillId="0" borderId="40" xfId="0" applyNumberFormat="1" applyFont="1" applyBorder="1" applyAlignment="1" applyProtection="1">
      <alignment horizontal="left" vertical="center"/>
      <protection locked="0"/>
    </xf>
    <xf numFmtId="164" fontId="2" fillId="0" borderId="87" xfId="0" applyNumberFormat="1" applyFont="1" applyBorder="1" applyAlignment="1" applyProtection="1">
      <alignment horizontal="left" vertical="center"/>
      <protection locked="0"/>
    </xf>
    <xf numFmtId="164" fontId="2" fillId="0" borderId="88" xfId="0" applyNumberFormat="1" applyFont="1" applyBorder="1" applyAlignment="1" applyProtection="1">
      <alignment horizontal="left" vertical="center"/>
      <protection locked="0"/>
    </xf>
    <xf numFmtId="14" fontId="2" fillId="0" borderId="88" xfId="0" applyNumberFormat="1" applyFont="1" applyBorder="1" applyAlignment="1" applyProtection="1">
      <alignment horizontal="left" vertical="center"/>
      <protection locked="0"/>
    </xf>
    <xf numFmtId="2" fontId="2" fillId="0" borderId="112" xfId="0" applyNumberFormat="1" applyFont="1" applyBorder="1" applyAlignment="1" applyProtection="1">
      <alignment horizontal="left" vertical="center"/>
      <protection locked="0"/>
    </xf>
    <xf numFmtId="0" fontId="2" fillId="0" borderId="0" xfId="0" applyFont="1" applyFill="1" applyBorder="1" applyAlignment="1" applyProtection="1">
      <alignment horizontal="left"/>
      <protection hidden="1"/>
    </xf>
    <xf numFmtId="168" fontId="2" fillId="0" borderId="0" xfId="0" applyNumberFormat="1" applyFont="1" applyFill="1" applyBorder="1" applyAlignment="1" applyProtection="1">
      <alignment horizontal="left"/>
      <protection hidden="1"/>
    </xf>
    <xf numFmtId="0" fontId="2" fillId="2" borderId="74" xfId="0" applyFont="1" applyFill="1" applyBorder="1" applyAlignment="1" applyProtection="1">
      <alignment horizontal="left"/>
      <protection hidden="1"/>
    </xf>
    <xf numFmtId="0" fontId="2" fillId="2" borderId="52" xfId="0" applyFont="1" applyFill="1" applyBorder="1" applyAlignment="1" applyProtection="1">
      <alignment horizontal="left" wrapText="1"/>
      <protection hidden="1"/>
    </xf>
    <xf numFmtId="170" fontId="2" fillId="0" borderId="43" xfId="0" applyNumberFormat="1" applyFont="1" applyBorder="1" applyAlignment="1" applyProtection="1">
      <alignment horizontal="left" vertical="center"/>
      <protection locked="0"/>
    </xf>
    <xf numFmtId="164" fontId="2" fillId="0" borderId="114" xfId="0" applyNumberFormat="1" applyFont="1" applyFill="1" applyBorder="1" applyAlignment="1" applyProtection="1">
      <alignment vertical="center"/>
      <protection locked="0"/>
    </xf>
    <xf numFmtId="14" fontId="31" fillId="4" borderId="113" xfId="0" applyNumberFormat="1" applyFont="1" applyFill="1" applyBorder="1" applyAlignment="1">
      <alignment horizontal="left" vertical="center"/>
    </xf>
    <xf numFmtId="14" fontId="2" fillId="0" borderId="110" xfId="0" applyNumberFormat="1" applyFont="1" applyFill="1" applyBorder="1" applyAlignment="1" applyProtection="1">
      <alignment horizontal="left" vertical="center"/>
      <protection locked="0"/>
    </xf>
    <xf numFmtId="14" fontId="2" fillId="0" borderId="115" xfId="0" applyNumberFormat="1" applyFont="1" applyFill="1" applyBorder="1" applyAlignment="1" applyProtection="1">
      <alignment horizontal="left" vertical="center"/>
      <protection locked="0"/>
    </xf>
    <xf numFmtId="0" fontId="2" fillId="2" borderId="50" xfId="0" applyFont="1" applyFill="1" applyBorder="1" applyAlignment="1" applyProtection="1">
      <alignment horizontal="right" wrapText="1"/>
      <protection hidden="1"/>
    </xf>
    <xf numFmtId="0" fontId="10" fillId="0" borderId="0" xfId="0" applyFont="1" applyAlignment="1">
      <alignment horizontal="left" vertical="top" wrapText="1"/>
    </xf>
    <xf numFmtId="0" fontId="12" fillId="0" borderId="0" xfId="0" applyFont="1" applyAlignment="1">
      <alignment horizontal="left"/>
    </xf>
    <xf numFmtId="0" fontId="10" fillId="0" borderId="0" xfId="0" applyFont="1" applyAlignment="1">
      <alignment horizontal="left" wrapText="1"/>
    </xf>
    <xf numFmtId="0" fontId="23" fillId="0" borderId="0" xfId="0" applyFont="1" applyAlignment="1">
      <alignment horizontal="center" wrapText="1"/>
    </xf>
    <xf numFmtId="0" fontId="10" fillId="0" borderId="0" xfId="0" applyFont="1" applyAlignment="1">
      <alignment horizontal="left" vertical="top" wrapText="1"/>
    </xf>
    <xf numFmtId="0" fontId="10" fillId="0" borderId="0" xfId="0" applyFont="1" applyAlignment="1">
      <alignment horizontal="left" vertical="top"/>
    </xf>
    <xf numFmtId="0" fontId="10" fillId="0" borderId="0" xfId="0" quotePrefix="1" applyFont="1" applyAlignment="1">
      <alignment horizontal="left" wrapText="1"/>
    </xf>
    <xf numFmtId="0" fontId="23" fillId="0" borderId="0" xfId="0" applyFont="1" applyAlignment="1">
      <alignment horizontal="center"/>
    </xf>
    <xf numFmtId="0" fontId="21" fillId="7" borderId="0" xfId="0" applyFont="1" applyFill="1" applyAlignment="1" applyProtection="1">
      <alignment vertical="top"/>
      <protection hidden="1"/>
    </xf>
    <xf numFmtId="0" fontId="23" fillId="0" borderId="0" xfId="0" applyFont="1" applyAlignment="1">
      <alignment horizontal="center" vertical="top" wrapText="1"/>
    </xf>
    <xf numFmtId="0" fontId="23" fillId="0" borderId="0" xfId="0" applyFont="1" applyAlignment="1">
      <alignment horizontal="center" vertical="top"/>
    </xf>
    <xf numFmtId="0" fontId="12" fillId="0" borderId="0" xfId="0" applyFont="1" applyAlignment="1">
      <alignment horizontal="left" vertical="top" wrapText="1"/>
    </xf>
    <xf numFmtId="0" fontId="12" fillId="0" borderId="0" xfId="0" applyFont="1" applyAlignment="1">
      <alignment vertical="top" wrapText="1"/>
    </xf>
    <xf numFmtId="0" fontId="10" fillId="0" borderId="0" xfId="0" applyFont="1" applyAlignment="1">
      <alignment vertical="top" wrapText="1"/>
    </xf>
    <xf numFmtId="0" fontId="10" fillId="0" borderId="0" xfId="0" quotePrefix="1" applyFont="1" applyAlignment="1">
      <alignment vertical="top" wrapText="1"/>
    </xf>
    <xf numFmtId="0" fontId="10" fillId="0" borderId="0" xfId="0" applyFont="1" applyAlignment="1">
      <alignment vertical="top"/>
    </xf>
    <xf numFmtId="0" fontId="12" fillId="0" borderId="0" xfId="0" applyFont="1" applyAlignment="1">
      <alignment horizontal="left" vertical="top"/>
    </xf>
    <xf numFmtId="0" fontId="21" fillId="8" borderId="0" xfId="0" applyFont="1" applyFill="1" applyAlignment="1" applyProtection="1">
      <alignment horizontal="left" vertical="top"/>
      <protection hidden="1"/>
    </xf>
    <xf numFmtId="0" fontId="12" fillId="0" borderId="0" xfId="0" applyFont="1" applyAlignment="1">
      <alignment horizontal="left" wrapText="1"/>
    </xf>
    <xf numFmtId="0" fontId="10" fillId="0" borderId="0" xfId="0" applyFont="1" applyAlignment="1">
      <alignment horizontal="left"/>
    </xf>
    <xf numFmtId="0" fontId="12" fillId="0" borderId="0" xfId="0" applyFont="1" applyAlignment="1">
      <alignment vertical="top"/>
    </xf>
    <xf numFmtId="0" fontId="12" fillId="0" borderId="0" xfId="0" quotePrefix="1" applyFont="1" applyAlignment="1">
      <alignment horizontal="left" wrapText="1"/>
    </xf>
    <xf numFmtId="0" fontId="10" fillId="0" borderId="0" xfId="0" applyFont="1" applyAlignment="1">
      <alignment horizontal="center" vertical="top" wrapText="1"/>
    </xf>
    <xf numFmtId="0" fontId="21" fillId="10" borderId="0" xfId="0" applyFont="1" applyFill="1" applyAlignment="1">
      <alignment horizontal="left"/>
    </xf>
    <xf numFmtId="0" fontId="10" fillId="0" borderId="0" xfId="0" quotePrefix="1" applyFont="1" applyAlignment="1">
      <alignment horizontal="left" vertical="top" wrapText="1" indent="2"/>
    </xf>
    <xf numFmtId="0" fontId="10" fillId="0" borderId="0" xfId="0" applyFont="1" applyAlignment="1">
      <alignment horizontal="left" vertical="top" wrapText="1" indent="2"/>
    </xf>
    <xf numFmtId="0" fontId="12" fillId="0" borderId="0" xfId="0" quotePrefix="1" applyFont="1" applyAlignment="1">
      <alignment horizontal="left" vertical="top" wrapText="1"/>
    </xf>
    <xf numFmtId="0" fontId="10" fillId="0" borderId="0" xfId="0" quotePrefix="1" applyFont="1" applyAlignment="1">
      <alignment horizontal="left" vertical="top" wrapText="1"/>
    </xf>
    <xf numFmtId="0" fontId="20" fillId="9" borderId="0" xfId="0" applyFont="1" applyFill="1" applyAlignment="1" applyProtection="1">
      <alignment horizontal="left" vertical="top"/>
      <protection hidden="1"/>
    </xf>
    <xf numFmtId="0" fontId="20" fillId="13" borderId="0" xfId="0" applyFont="1" applyFill="1" applyAlignment="1" applyProtection="1">
      <alignment horizontal="left" vertical="top"/>
      <protection hidden="1"/>
    </xf>
    <xf numFmtId="0" fontId="12" fillId="0" borderId="0" xfId="0" applyFont="1" applyAlignment="1">
      <alignment horizontal="center" vertical="top" wrapText="1"/>
    </xf>
    <xf numFmtId="0" fontId="12" fillId="0" borderId="0" xfId="0" applyFont="1" applyAlignment="1">
      <alignment horizontal="center" vertical="top"/>
    </xf>
    <xf numFmtId="0" fontId="29" fillId="0" borderId="0" xfId="0" applyFont="1" applyAlignment="1" applyProtection="1">
      <alignment horizontal="center" vertical="center"/>
      <protection hidden="1"/>
    </xf>
    <xf numFmtId="0" fontId="21" fillId="6" borderId="0" xfId="0" applyFont="1" applyFill="1" applyAlignment="1" applyProtection="1">
      <alignment vertical="top"/>
      <protection hidden="1"/>
    </xf>
    <xf numFmtId="0" fontId="10" fillId="0" borderId="0" xfId="0" applyFont="1" applyAlignment="1">
      <alignment horizontal="center"/>
    </xf>
    <xf numFmtId="0" fontId="10" fillId="0" borderId="0" xfId="0" applyFont="1" applyAlignment="1">
      <alignment horizontal="center" vertical="top"/>
    </xf>
    <xf numFmtId="0" fontId="20" fillId="11" borderId="0" xfId="0" applyFont="1" applyFill="1" applyAlignment="1" applyProtection="1">
      <alignment horizontal="left" vertical="top"/>
      <protection hidden="1"/>
    </xf>
    <xf numFmtId="0" fontId="3" fillId="0" borderId="0" xfId="0" applyFont="1" applyAlignment="1">
      <alignment horizontal="left" vertical="top"/>
    </xf>
    <xf numFmtId="0" fontId="10" fillId="0" borderId="0" xfId="0" applyFont="1" applyAlignment="1">
      <alignment wrapText="1"/>
    </xf>
    <xf numFmtId="0" fontId="26" fillId="0" borderId="84" xfId="0" applyFont="1" applyBorder="1" applyAlignment="1" applyProtection="1">
      <alignment horizontal="left" vertical="top"/>
      <protection hidden="1"/>
    </xf>
    <xf numFmtId="0" fontId="26" fillId="0" borderId="81" xfId="0" applyFont="1" applyBorder="1" applyAlignment="1" applyProtection="1">
      <alignment horizontal="left" vertical="top"/>
      <protection hidden="1"/>
    </xf>
    <xf numFmtId="0" fontId="10" fillId="0" borderId="0" xfId="0" applyFont="1" applyAlignment="1" applyProtection="1">
      <alignment horizontal="left" wrapText="1"/>
      <protection hidden="1"/>
    </xf>
    <xf numFmtId="0" fontId="12" fillId="0" borderId="0" xfId="0" applyFont="1" applyAlignment="1" applyProtection="1">
      <alignment horizontal="left" wrapText="1"/>
      <protection hidden="1"/>
    </xf>
    <xf numFmtId="0" fontId="10" fillId="0" borderId="0" xfId="0" applyFont="1" applyAlignment="1" applyProtection="1">
      <alignment horizontal="left" vertical="center" wrapText="1"/>
      <protection hidden="1"/>
    </xf>
    <xf numFmtId="0" fontId="12" fillId="0" borderId="0" xfId="0" applyFont="1" applyAlignment="1" applyProtection="1">
      <alignment horizontal="left"/>
      <protection hidden="1"/>
    </xf>
    <xf numFmtId="0" fontId="2" fillId="2" borderId="62" xfId="0" applyFont="1" applyFill="1" applyBorder="1" applyAlignment="1" applyProtection="1">
      <alignment horizontal="right" wrapText="1"/>
      <protection hidden="1"/>
    </xf>
    <xf numFmtId="0" fontId="2" fillId="2" borderId="14" xfId="0" applyFont="1" applyFill="1" applyBorder="1" applyAlignment="1" applyProtection="1">
      <alignment horizontal="right" wrapText="1"/>
      <protection hidden="1"/>
    </xf>
    <xf numFmtId="0" fontId="2" fillId="4" borderId="65" xfId="0" applyFont="1" applyFill="1" applyBorder="1" applyAlignment="1" applyProtection="1">
      <alignment horizontal="left" wrapText="1"/>
      <protection hidden="1"/>
    </xf>
    <xf numFmtId="0" fontId="2" fillId="4" borderId="50" xfId="0" applyFont="1" applyFill="1" applyBorder="1" applyAlignment="1" applyProtection="1">
      <alignment horizontal="left" wrapText="1"/>
      <protection hidden="1"/>
    </xf>
    <xf numFmtId="0" fontId="2" fillId="4" borderId="66" xfId="0" applyFont="1" applyFill="1" applyBorder="1" applyAlignment="1" applyProtection="1">
      <alignment horizontal="right" wrapText="1"/>
      <protection hidden="1"/>
    </xf>
    <xf numFmtId="0" fontId="2" fillId="4" borderId="56" xfId="0" applyFont="1" applyFill="1" applyBorder="1" applyAlignment="1" applyProtection="1">
      <alignment horizontal="right" wrapText="1"/>
      <protection hidden="1"/>
    </xf>
    <xf numFmtId="0" fontId="2" fillId="4" borderId="62" xfId="0" applyFont="1" applyFill="1" applyBorder="1" applyAlignment="1" applyProtection="1">
      <alignment horizontal="left" wrapText="1"/>
      <protection hidden="1"/>
    </xf>
    <xf numFmtId="0" fontId="2" fillId="4" borderId="14" xfId="0" applyFont="1" applyFill="1" applyBorder="1" applyAlignment="1" applyProtection="1">
      <alignment horizontal="left" wrapText="1"/>
      <protection hidden="1"/>
    </xf>
    <xf numFmtId="0" fontId="2" fillId="4" borderId="54" xfId="0" applyFont="1" applyFill="1" applyBorder="1" applyAlignment="1" applyProtection="1">
      <alignment horizontal="left" vertical="center"/>
      <protection hidden="1"/>
    </xf>
    <xf numFmtId="0" fontId="2" fillId="4" borderId="42" xfId="0" applyFont="1" applyFill="1" applyBorder="1" applyAlignment="1" applyProtection="1">
      <alignment horizontal="left" vertical="center"/>
      <protection hidden="1"/>
    </xf>
    <xf numFmtId="168" fontId="2" fillId="4" borderId="67" xfId="0" applyNumberFormat="1" applyFont="1" applyFill="1" applyBorder="1" applyAlignment="1" applyProtection="1">
      <alignment horizontal="left" vertical="center"/>
      <protection hidden="1"/>
    </xf>
    <xf numFmtId="168" fontId="2" fillId="4" borderId="71" xfId="0" applyNumberFormat="1" applyFont="1" applyFill="1" applyBorder="1" applyAlignment="1" applyProtection="1">
      <alignment horizontal="left" vertical="center"/>
      <protection hidden="1"/>
    </xf>
    <xf numFmtId="0" fontId="2" fillId="2" borderId="60" xfId="0" applyFont="1" applyFill="1" applyBorder="1" applyAlignment="1" applyProtection="1">
      <alignment horizontal="right" wrapText="1"/>
      <protection hidden="1"/>
    </xf>
    <xf numFmtId="0" fontId="2" fillId="2" borderId="2" xfId="0" applyFont="1" applyFill="1" applyBorder="1" applyAlignment="1" applyProtection="1">
      <alignment horizontal="right" wrapText="1"/>
      <protection hidden="1"/>
    </xf>
    <xf numFmtId="0" fontId="39" fillId="2" borderId="55" xfId="0" applyFont="1" applyFill="1" applyBorder="1" applyAlignment="1" applyProtection="1">
      <alignment horizontal="center" wrapText="1"/>
      <protection hidden="1"/>
    </xf>
    <xf numFmtId="0" fontId="39" fillId="2" borderId="25" xfId="0" applyFont="1" applyFill="1" applyBorder="1" applyAlignment="1" applyProtection="1">
      <alignment horizontal="center" wrapText="1"/>
      <protection hidden="1"/>
    </xf>
    <xf numFmtId="49" fontId="2" fillId="2" borderId="60" xfId="0" applyNumberFormat="1" applyFont="1" applyFill="1" applyBorder="1" applyAlignment="1" applyProtection="1">
      <alignment horizontal="right" wrapText="1"/>
      <protection hidden="1"/>
    </xf>
    <xf numFmtId="49" fontId="2" fillId="2" borderId="2" xfId="0" applyNumberFormat="1" applyFont="1" applyFill="1" applyBorder="1" applyAlignment="1" applyProtection="1">
      <alignment horizontal="right" wrapText="1"/>
      <protection hidden="1"/>
    </xf>
    <xf numFmtId="0" fontId="2" fillId="4" borderId="58" xfId="0" applyFont="1" applyFill="1" applyBorder="1" applyAlignment="1" applyProtection="1">
      <alignment horizontal="center"/>
      <protection hidden="1"/>
    </xf>
    <xf numFmtId="0" fontId="2" fillId="4" borderId="59" xfId="0" applyFont="1" applyFill="1" applyBorder="1" applyAlignment="1" applyProtection="1">
      <alignment horizontal="center"/>
      <protection hidden="1"/>
    </xf>
    <xf numFmtId="0" fontId="2" fillId="2" borderId="68" xfId="0" applyFont="1" applyFill="1" applyBorder="1" applyAlignment="1" applyProtection="1">
      <alignment horizontal="right" wrapText="1"/>
      <protection hidden="1"/>
    </xf>
    <xf numFmtId="0" fontId="2" fillId="2" borderId="69" xfId="0" applyFont="1" applyFill="1" applyBorder="1" applyAlignment="1" applyProtection="1">
      <alignment horizontal="right" wrapText="1"/>
      <protection hidden="1"/>
    </xf>
    <xf numFmtId="0" fontId="2" fillId="2" borderId="66" xfId="0" applyFont="1" applyFill="1" applyBorder="1" applyAlignment="1" applyProtection="1">
      <alignment horizontal="right" wrapText="1"/>
      <protection hidden="1"/>
    </xf>
    <xf numFmtId="0" fontId="2" fillId="2" borderId="56" xfId="0" applyFont="1" applyFill="1" applyBorder="1" applyAlignment="1" applyProtection="1">
      <alignment horizontal="right" wrapText="1"/>
      <protection hidden="1"/>
    </xf>
    <xf numFmtId="0" fontId="2" fillId="2" borderId="65" xfId="0" applyFont="1" applyFill="1" applyBorder="1" applyAlignment="1" applyProtection="1">
      <alignment horizontal="right" wrapText="1"/>
      <protection hidden="1"/>
    </xf>
    <xf numFmtId="0" fontId="2" fillId="2" borderId="50" xfId="0" applyFont="1" applyFill="1" applyBorder="1" applyAlignment="1" applyProtection="1">
      <alignment horizontal="right" wrapText="1"/>
      <protection hidden="1"/>
    </xf>
    <xf numFmtId="0" fontId="2" fillId="2" borderId="73" xfId="0" applyFont="1" applyFill="1" applyBorder="1" applyAlignment="1" applyProtection="1">
      <protection hidden="1"/>
    </xf>
    <xf numFmtId="0" fontId="2" fillId="2" borderId="51" xfId="0" applyFont="1" applyFill="1" applyBorder="1" applyAlignment="1" applyProtection="1">
      <protection hidden="1"/>
    </xf>
    <xf numFmtId="0" fontId="2" fillId="2" borderId="94" xfId="0" applyFont="1" applyFill="1" applyBorder="1" applyAlignment="1" applyProtection="1">
      <alignment wrapText="1"/>
      <protection hidden="1"/>
    </xf>
    <xf numFmtId="0" fontId="2" fillId="2" borderId="57" xfId="0" applyFont="1" applyFill="1" applyBorder="1" applyAlignment="1" applyProtection="1">
      <protection hidden="1"/>
    </xf>
    <xf numFmtId="0" fontId="2" fillId="2" borderId="65" xfId="0" applyFont="1" applyFill="1" applyBorder="1" applyAlignment="1" applyProtection="1">
      <protection hidden="1"/>
    </xf>
    <xf numFmtId="0" fontId="2" fillId="2" borderId="50" xfId="0" applyFont="1" applyFill="1" applyBorder="1" applyAlignment="1" applyProtection="1">
      <protection hidden="1"/>
    </xf>
    <xf numFmtId="0" fontId="2" fillId="2" borderId="74" xfId="0" applyFont="1" applyFill="1" applyBorder="1" applyAlignment="1" applyProtection="1">
      <alignment wrapText="1"/>
      <protection hidden="1"/>
    </xf>
    <xf numFmtId="0" fontId="2" fillId="2" borderId="52" xfId="0" applyFont="1" applyFill="1" applyBorder="1" applyAlignment="1" applyProtection="1">
      <alignment wrapText="1"/>
      <protection hidden="1"/>
    </xf>
    <xf numFmtId="0" fontId="2" fillId="2" borderId="65" xfId="0" applyFont="1" applyFill="1" applyBorder="1" applyAlignment="1" applyProtection="1">
      <alignment horizontal="left"/>
      <protection hidden="1"/>
    </xf>
    <xf numFmtId="0" fontId="2" fillId="2" borderId="50" xfId="0" applyFont="1" applyFill="1" applyBorder="1" applyAlignment="1" applyProtection="1">
      <alignment horizontal="left"/>
      <protection hidden="1"/>
    </xf>
    <xf numFmtId="0" fontId="2" fillId="2" borderId="73" xfId="0" applyFont="1" applyFill="1" applyBorder="1" applyProtection="1">
      <protection hidden="1"/>
    </xf>
    <xf numFmtId="0" fontId="2" fillId="2" borderId="51" xfId="0" applyFont="1" applyFill="1" applyBorder="1" applyProtection="1">
      <protection hidden="1"/>
    </xf>
    <xf numFmtId="0" fontId="8" fillId="4" borderId="21" xfId="0" applyFont="1" applyFill="1" applyBorder="1" applyAlignment="1" applyProtection="1">
      <alignment horizontal="right"/>
      <protection hidden="1"/>
    </xf>
    <xf numFmtId="0" fontId="8" fillId="4" borderId="22" xfId="0" applyFont="1" applyFill="1" applyBorder="1" applyAlignment="1" applyProtection="1">
      <alignment horizontal="right"/>
      <protection hidden="1"/>
    </xf>
    <xf numFmtId="0" fontId="8" fillId="4" borderId="23" xfId="0" applyFont="1" applyFill="1" applyBorder="1" applyAlignment="1" applyProtection="1">
      <alignment horizontal="right"/>
      <protection hidden="1"/>
    </xf>
    <xf numFmtId="2" fontId="2" fillId="2" borderId="60" xfId="0" applyNumberFormat="1" applyFont="1" applyFill="1" applyBorder="1" applyAlignment="1" applyProtection="1">
      <alignment horizontal="right" wrapText="1"/>
      <protection hidden="1"/>
    </xf>
    <xf numFmtId="2" fontId="2" fillId="2" borderId="2" xfId="0" applyNumberFormat="1" applyFont="1" applyFill="1" applyBorder="1" applyAlignment="1" applyProtection="1">
      <alignment horizontal="right"/>
      <protection hidden="1"/>
    </xf>
    <xf numFmtId="164" fontId="2" fillId="4" borderId="60" xfId="0" applyNumberFormat="1" applyFont="1" applyFill="1" applyBorder="1" applyAlignment="1" applyProtection="1">
      <alignment horizontal="right" wrapText="1"/>
      <protection hidden="1"/>
    </xf>
    <xf numFmtId="164" fontId="2" fillId="4" borderId="2" xfId="0" applyNumberFormat="1" applyFont="1" applyFill="1" applyBorder="1" applyAlignment="1" applyProtection="1">
      <alignment horizontal="right" wrapText="1"/>
      <protection hidden="1"/>
    </xf>
    <xf numFmtId="164" fontId="2" fillId="2" borderId="62" xfId="0" applyNumberFormat="1" applyFont="1" applyFill="1" applyBorder="1" applyAlignment="1" applyProtection="1">
      <alignment horizontal="right" wrapText="1"/>
      <protection hidden="1"/>
    </xf>
    <xf numFmtId="164" fontId="2" fillId="2" borderId="14" xfId="0" applyNumberFormat="1" applyFont="1" applyFill="1" applyBorder="1" applyAlignment="1" applyProtection="1">
      <alignment horizontal="right" wrapText="1"/>
      <protection hidden="1"/>
    </xf>
    <xf numFmtId="0" fontId="2" fillId="2" borderId="94" xfId="0" applyFont="1" applyFill="1" applyBorder="1" applyAlignment="1" applyProtection="1">
      <alignment horizontal="left"/>
      <protection hidden="1"/>
    </xf>
    <xf numFmtId="0" fontId="2" fillId="2" borderId="25" xfId="0" applyFont="1" applyFill="1" applyBorder="1" applyAlignment="1" applyProtection="1">
      <alignment horizontal="left"/>
      <protection hidden="1"/>
    </xf>
    <xf numFmtId="0" fontId="2" fillId="2" borderId="57" xfId="0" applyFont="1" applyFill="1" applyBorder="1" applyAlignment="1" applyProtection="1">
      <alignment horizontal="left"/>
      <protection hidden="1"/>
    </xf>
    <xf numFmtId="0" fontId="2" fillId="2" borderId="100" xfId="0" applyFont="1" applyFill="1" applyBorder="1" applyAlignment="1" applyProtection="1">
      <alignment horizontal="left"/>
      <protection hidden="1"/>
    </xf>
    <xf numFmtId="0" fontId="2" fillId="4" borderId="54" xfId="0" applyFont="1" applyFill="1" applyBorder="1" applyAlignment="1" applyProtection="1">
      <alignment horizontal="left"/>
      <protection hidden="1"/>
    </xf>
    <xf numFmtId="0" fontId="2" fillId="4" borderId="42" xfId="0" applyFont="1" applyFill="1" applyBorder="1" applyAlignment="1" applyProtection="1">
      <alignment horizontal="left"/>
      <protection hidden="1"/>
    </xf>
    <xf numFmtId="168" fontId="2" fillId="4" borderId="67" xfId="0" applyNumberFormat="1" applyFont="1" applyFill="1" applyBorder="1" applyAlignment="1" applyProtection="1">
      <alignment horizontal="left"/>
      <protection hidden="1"/>
    </xf>
    <xf numFmtId="168" fontId="2" fillId="4" borderId="71" xfId="0" applyNumberFormat="1" applyFont="1" applyFill="1" applyBorder="1" applyAlignment="1" applyProtection="1">
      <alignment horizontal="left"/>
      <protection hidden="1"/>
    </xf>
    <xf numFmtId="0" fontId="2" fillId="4" borderId="55" xfId="0" applyFont="1" applyFill="1" applyBorder="1" applyAlignment="1" applyProtection="1">
      <alignment horizontal="center" wrapText="1"/>
      <protection hidden="1"/>
    </xf>
    <xf numFmtId="0" fontId="2" fillId="4" borderId="59" xfId="0" applyFont="1" applyFill="1" applyBorder="1" applyAlignment="1" applyProtection="1">
      <alignment horizontal="center" wrapText="1"/>
      <protection hidden="1"/>
    </xf>
    <xf numFmtId="0" fontId="2" fillId="0" borderId="31" xfId="0" applyFont="1" applyFill="1" applyBorder="1" applyAlignment="1" applyProtection="1">
      <alignment horizontal="left" vertical="center"/>
      <protection locked="0"/>
    </xf>
    <xf numFmtId="0" fontId="2" fillId="0" borderId="30" xfId="0" applyFont="1" applyFill="1" applyBorder="1" applyAlignment="1" applyProtection="1">
      <alignment horizontal="left" vertical="center"/>
      <protection locked="0"/>
    </xf>
    <xf numFmtId="164" fontId="31" fillId="4" borderId="108" xfId="0" applyNumberFormat="1" applyFont="1" applyFill="1" applyBorder="1" applyAlignment="1">
      <alignment horizontal="left" vertical="center"/>
    </xf>
    <xf numFmtId="164" fontId="31" fillId="4" borderId="6" xfId="0" applyNumberFormat="1" applyFont="1" applyFill="1" applyBorder="1" applyAlignment="1">
      <alignment horizontal="left" vertical="center"/>
    </xf>
    <xf numFmtId="0" fontId="2" fillId="0" borderId="38" xfId="0" applyFont="1" applyFill="1" applyBorder="1" applyAlignment="1" applyProtection="1">
      <alignment horizontal="left" vertical="center"/>
      <protection locked="0"/>
    </xf>
    <xf numFmtId="0" fontId="2" fillId="0" borderId="37" xfId="0" applyFont="1" applyFill="1" applyBorder="1" applyAlignment="1" applyProtection="1">
      <alignment horizontal="left" vertical="center"/>
      <protection locked="0"/>
    </xf>
    <xf numFmtId="164" fontId="2" fillId="2" borderId="60" xfId="0" applyNumberFormat="1" applyFont="1" applyFill="1" applyBorder="1" applyAlignment="1" applyProtection="1">
      <alignment horizontal="right" wrapText="1"/>
      <protection hidden="1"/>
    </xf>
    <xf numFmtId="164" fontId="2" fillId="2" borderId="2" xfId="0" applyNumberFormat="1" applyFont="1" applyFill="1" applyBorder="1" applyAlignment="1" applyProtection="1">
      <alignment horizontal="right" wrapText="1"/>
      <protection hidden="1"/>
    </xf>
    <xf numFmtId="2" fontId="2" fillId="2" borderId="62" xfId="0" applyNumberFormat="1" applyFont="1" applyFill="1" applyBorder="1" applyAlignment="1" applyProtection="1">
      <alignment horizontal="right" wrapText="1"/>
      <protection hidden="1"/>
    </xf>
    <xf numFmtId="2" fontId="2" fillId="2" borderId="14" xfId="0" applyNumberFormat="1" applyFont="1" applyFill="1" applyBorder="1" applyAlignment="1" applyProtection="1">
      <alignment horizontal="right" wrapText="1"/>
      <protection hidden="1"/>
    </xf>
    <xf numFmtId="0" fontId="2" fillId="2" borderId="63" xfId="0" applyFont="1" applyFill="1" applyBorder="1" applyAlignment="1" applyProtection="1">
      <alignment horizontal="right" wrapText="1"/>
      <protection hidden="1"/>
    </xf>
    <xf numFmtId="0" fontId="2" fillId="2" borderId="13" xfId="0" applyFont="1" applyFill="1" applyBorder="1" applyAlignment="1" applyProtection="1">
      <alignment horizontal="right" wrapText="1"/>
      <protection hidden="1"/>
    </xf>
    <xf numFmtId="2" fontId="2" fillId="2" borderId="63" xfId="0" applyNumberFormat="1" applyFont="1" applyFill="1" applyBorder="1" applyAlignment="1" applyProtection="1">
      <alignment horizontal="right" wrapText="1"/>
      <protection hidden="1"/>
    </xf>
    <xf numFmtId="2" fontId="2" fillId="2" borderId="13" xfId="0" applyNumberFormat="1" applyFont="1" applyFill="1" applyBorder="1" applyAlignment="1" applyProtection="1">
      <alignment horizontal="right" wrapText="1"/>
      <protection hidden="1"/>
    </xf>
    <xf numFmtId="4" fontId="2" fillId="2" borderId="60" xfId="0" applyNumberFormat="1" applyFont="1" applyFill="1" applyBorder="1" applyAlignment="1" applyProtection="1">
      <alignment horizontal="right" wrapText="1"/>
      <protection hidden="1"/>
    </xf>
    <xf numFmtId="4" fontId="2" fillId="2" borderId="2" xfId="0" applyNumberFormat="1" applyFont="1" applyFill="1" applyBorder="1" applyAlignment="1" applyProtection="1">
      <alignment horizontal="right" wrapText="1"/>
      <protection hidden="1"/>
    </xf>
    <xf numFmtId="1" fontId="2" fillId="4" borderId="58" xfId="0" applyNumberFormat="1" applyFont="1" applyFill="1" applyBorder="1" applyAlignment="1" applyProtection="1">
      <alignment horizontal="center"/>
      <protection hidden="1"/>
    </xf>
    <xf numFmtId="1" fontId="2" fillId="4" borderId="25" xfId="0" applyNumberFormat="1" applyFont="1" applyFill="1" applyBorder="1" applyAlignment="1" applyProtection="1">
      <alignment horizontal="center"/>
      <protection hidden="1"/>
    </xf>
    <xf numFmtId="1" fontId="2" fillId="4" borderId="59" xfId="0" applyNumberFormat="1" applyFont="1" applyFill="1" applyBorder="1" applyAlignment="1" applyProtection="1">
      <alignment horizontal="center"/>
      <protection hidden="1"/>
    </xf>
    <xf numFmtId="0" fontId="2" fillId="4" borderId="60" xfId="0" applyFont="1" applyFill="1" applyBorder="1" applyAlignment="1" applyProtection="1">
      <alignment horizontal="right" wrapText="1"/>
      <protection hidden="1"/>
    </xf>
    <xf numFmtId="0" fontId="2" fillId="4" borderId="2" xfId="0" applyFont="1" applyFill="1" applyBorder="1" applyAlignment="1" applyProtection="1">
      <alignment horizontal="right" wrapText="1"/>
      <protection hidden="1"/>
    </xf>
    <xf numFmtId="0" fontId="2" fillId="4" borderId="62" xfId="0" applyFont="1" applyFill="1" applyBorder="1" applyAlignment="1" applyProtection="1">
      <alignment horizontal="right" wrapText="1"/>
      <protection hidden="1"/>
    </xf>
    <xf numFmtId="0" fontId="2" fillId="4" borderId="14" xfId="0" applyFont="1" applyFill="1" applyBorder="1" applyAlignment="1" applyProtection="1">
      <alignment horizontal="right" wrapText="1"/>
      <protection hidden="1"/>
    </xf>
    <xf numFmtId="0" fontId="2" fillId="2" borderId="58" xfId="0" applyFont="1" applyFill="1" applyBorder="1" applyAlignment="1" applyProtection="1">
      <alignment horizontal="center" wrapText="1"/>
      <protection hidden="1"/>
    </xf>
    <xf numFmtId="0" fontId="2" fillId="2" borderId="59" xfId="0" applyFont="1" applyFill="1" applyBorder="1" applyAlignment="1" applyProtection="1">
      <alignment horizontal="center" wrapText="1"/>
      <protection hidden="1"/>
    </xf>
    <xf numFmtId="0" fontId="2" fillId="4" borderId="63" xfId="0" applyFont="1" applyFill="1" applyBorder="1" applyAlignment="1" applyProtection="1">
      <alignment horizontal="right" wrapText="1"/>
      <protection hidden="1"/>
    </xf>
    <xf numFmtId="0" fontId="2" fillId="4" borderId="13" xfId="0" applyFont="1" applyFill="1" applyBorder="1" applyAlignment="1" applyProtection="1">
      <alignment horizontal="right" wrapText="1"/>
      <protection hidden="1"/>
    </xf>
  </cellXfs>
  <cellStyles count="3">
    <cellStyle name="Normal" xfId="0" builtinId="0"/>
    <cellStyle name="Pourcentage" xfId="1" builtinId="5"/>
    <cellStyle name="Standard 8" xfId="2"/>
  </cellStyles>
  <dxfs count="108">
    <dxf>
      <numFmt numFmtId="169" formatCode="000\.0000\.0000\.00"/>
    </dxf>
    <dxf>
      <fill>
        <patternFill>
          <bgColor rgb="FFFF0000"/>
        </patternFill>
      </fill>
    </dxf>
    <dxf>
      <font>
        <color rgb="FFFF0000"/>
      </font>
      <fill>
        <patternFill patternType="solid">
          <bgColor indexed="43"/>
        </patternFill>
      </fill>
    </dxf>
    <dxf>
      <numFmt numFmtId="170" formatCode="\7\5\6\.0000\.0000\.00"/>
    </dxf>
    <dxf>
      <fill>
        <patternFill>
          <bgColor rgb="FFFF0000"/>
        </patternFill>
      </fill>
    </dxf>
    <dxf>
      <numFmt numFmtId="169" formatCode="000\.0000\.0000\.00"/>
    </dxf>
    <dxf>
      <font>
        <color rgb="FFFF0000"/>
      </font>
      <fill>
        <patternFill patternType="solid">
          <bgColor indexed="43"/>
        </patternFill>
      </fill>
    </dxf>
    <dxf>
      <numFmt numFmtId="170" formatCode="\7\5\6\.0000\.0000\.00"/>
    </dxf>
    <dxf>
      <font>
        <b/>
        <i val="0"/>
        <condense val="0"/>
        <extend val="0"/>
        <color indexed="45"/>
      </font>
    </dxf>
    <dxf>
      <fill>
        <patternFill>
          <bgColor rgb="FFCCFFCC"/>
        </patternFill>
      </fill>
    </dxf>
    <dxf>
      <numFmt numFmtId="170" formatCode="\7\5\6\.0000\.0000\.00"/>
    </dxf>
    <dxf>
      <numFmt numFmtId="169" formatCode="000\.0000\.0000\.00"/>
    </dxf>
    <dxf>
      <fill>
        <patternFill>
          <bgColor rgb="FFCCFFCC"/>
        </patternFill>
      </fill>
    </dxf>
    <dxf>
      <fill>
        <patternFill>
          <bgColor rgb="FFCCFFCC"/>
        </patternFill>
      </fill>
    </dxf>
    <dxf>
      <numFmt numFmtId="170" formatCode="\7\5\6\.0000\.0000\.00"/>
    </dxf>
    <dxf>
      <numFmt numFmtId="169" formatCode="000\.0000\.0000\.00"/>
    </dxf>
    <dxf>
      <fill>
        <patternFill>
          <bgColor rgb="FFCCFFCC"/>
        </patternFill>
      </fill>
    </dxf>
    <dxf>
      <numFmt numFmtId="170" formatCode="\7\5\6\.0000\.0000\.00"/>
    </dxf>
    <dxf>
      <numFmt numFmtId="169" formatCode="000\.0000\.0000\.00"/>
    </dxf>
    <dxf>
      <fill>
        <patternFill>
          <bgColor rgb="FFFF0000"/>
        </patternFill>
      </fill>
    </dxf>
    <dxf>
      <fill>
        <patternFill>
          <bgColor rgb="FFCCFFCC"/>
        </patternFill>
      </fill>
    </dxf>
    <dxf>
      <numFmt numFmtId="170" formatCode="\7\5\6\.0000\.0000\.00"/>
    </dxf>
    <dxf>
      <numFmt numFmtId="169" formatCode="000\.0000\.0000\.00"/>
    </dxf>
    <dxf>
      <fill>
        <patternFill>
          <bgColor rgb="FFFF0000"/>
        </patternFill>
      </fill>
    </dxf>
    <dxf>
      <fill>
        <patternFill>
          <bgColor rgb="FFCCFFCC"/>
        </patternFill>
      </fill>
    </dxf>
    <dxf>
      <numFmt numFmtId="170" formatCode="\7\5\6\.0000\.0000\.00"/>
    </dxf>
    <dxf>
      <numFmt numFmtId="169" formatCode="000\.0000\.0000\.00"/>
    </dxf>
    <dxf>
      <fill>
        <patternFill>
          <bgColor rgb="FFFF0000"/>
        </patternFill>
      </fill>
    </dxf>
    <dxf>
      <fill>
        <patternFill>
          <bgColor rgb="FFCCFFCC"/>
        </patternFill>
      </fill>
    </dxf>
    <dxf>
      <numFmt numFmtId="170" formatCode="\7\5\6\.0000\.0000\.00"/>
    </dxf>
    <dxf>
      <numFmt numFmtId="169" formatCode="000\.0000\.0000\.00"/>
    </dxf>
    <dxf>
      <fill>
        <patternFill>
          <bgColor rgb="FFFF0000"/>
        </patternFill>
      </fill>
    </dxf>
    <dxf>
      <fill>
        <patternFill>
          <bgColor rgb="FFCCFFCC"/>
        </patternFill>
      </fill>
    </dxf>
    <dxf>
      <numFmt numFmtId="170" formatCode="\7\5\6\.0000\.0000\.00"/>
    </dxf>
    <dxf>
      <numFmt numFmtId="169" formatCode="000\.0000\.0000\.00"/>
    </dxf>
    <dxf>
      <fill>
        <patternFill>
          <bgColor rgb="FFFF0000"/>
        </patternFill>
      </fill>
    </dxf>
    <dxf>
      <fill>
        <patternFill>
          <bgColor rgb="FFCCFFCC"/>
        </patternFill>
      </fill>
    </dxf>
    <dxf>
      <numFmt numFmtId="170" formatCode="\7\5\6\.0000\.0000\.00"/>
    </dxf>
    <dxf>
      <numFmt numFmtId="169" formatCode="000\.0000\.0000\.00"/>
    </dxf>
    <dxf>
      <fill>
        <patternFill>
          <bgColor rgb="FFFF0000"/>
        </patternFill>
      </fill>
    </dxf>
    <dxf>
      <fill>
        <patternFill>
          <bgColor rgb="FFCCFFCC"/>
        </patternFill>
      </fill>
    </dxf>
    <dxf>
      <numFmt numFmtId="170" formatCode="\7\5\6\.0000\.0000\.00"/>
    </dxf>
    <dxf>
      <numFmt numFmtId="169" formatCode="000\.0000\.0000\.00"/>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numFmt numFmtId="170" formatCode="\7\5\6\.0000\.0000\.00"/>
    </dxf>
    <dxf>
      <numFmt numFmtId="169" formatCode="000\.0000\.0000\.00"/>
    </dxf>
    <dxf>
      <fill>
        <patternFill>
          <bgColor rgb="FFCCFFFF"/>
        </patternFill>
      </fill>
    </dxf>
    <dxf>
      <numFmt numFmtId="170" formatCode="\7\5\6\.0000\.0000\.00"/>
    </dxf>
    <dxf>
      <numFmt numFmtId="169" formatCode="000\.0000\.0000\.00"/>
    </dxf>
    <dxf>
      <numFmt numFmtId="170" formatCode="\7\5\6\.0000\.0000\.00"/>
    </dxf>
    <dxf>
      <numFmt numFmtId="169" formatCode="000\.0000\.0000\.00"/>
    </dxf>
    <dxf>
      <fill>
        <patternFill>
          <bgColor rgb="FFCCFFCC"/>
        </patternFill>
      </fill>
    </dxf>
    <dxf>
      <fill>
        <patternFill>
          <bgColor rgb="FFFF0000"/>
        </patternFill>
      </fill>
    </dxf>
    <dxf>
      <fill>
        <patternFill>
          <bgColor rgb="FFCCFFCC"/>
        </patternFill>
      </fill>
    </dxf>
    <dxf>
      <fill>
        <patternFill>
          <bgColor rgb="FFFF0000"/>
        </patternFill>
      </fill>
    </dxf>
    <dxf>
      <fill>
        <patternFill>
          <bgColor rgb="FFCCFFCC"/>
        </patternFill>
      </fill>
    </dxf>
    <dxf>
      <fill>
        <patternFill>
          <bgColor rgb="FFFF0000"/>
        </patternFill>
      </fill>
    </dxf>
    <dxf>
      <fill>
        <patternFill>
          <bgColor rgb="FFCCFFCC"/>
        </patternFill>
      </fill>
    </dxf>
    <dxf>
      <fill>
        <patternFill>
          <bgColor rgb="FFFF0000"/>
        </patternFill>
      </fill>
    </dxf>
    <dxf>
      <numFmt numFmtId="170" formatCode="\7\5\6\.0000\.0000\.00"/>
    </dxf>
    <dxf>
      <numFmt numFmtId="169" formatCode="000\.0000\.0000\.00"/>
    </dxf>
    <dxf>
      <fill>
        <patternFill>
          <bgColor rgb="FFCCFFCC"/>
        </patternFill>
      </fill>
    </dxf>
    <dxf>
      <fill>
        <patternFill>
          <bgColor rgb="FFCCFFCC"/>
        </patternFill>
      </fill>
    </dxf>
    <dxf>
      <fill>
        <patternFill>
          <bgColor rgb="FFCCFFCC"/>
        </patternFill>
      </fill>
    </dxf>
    <dxf>
      <fill>
        <patternFill>
          <bgColor rgb="FFCCFFCC"/>
        </patternFill>
      </fill>
    </dxf>
    <dxf>
      <fill>
        <patternFill patternType="none">
          <bgColor auto="1"/>
        </patternFill>
      </fill>
    </dxf>
    <dxf>
      <fill>
        <patternFill patternType="none">
          <bgColor auto="1"/>
        </patternFill>
      </fill>
    </dxf>
    <dxf>
      <fill>
        <patternFill>
          <bgColor rgb="FFCCFFCC"/>
        </patternFill>
      </fill>
    </dxf>
    <dxf>
      <fill>
        <patternFill>
          <bgColor rgb="FFCCFFFF"/>
        </patternFill>
      </fill>
    </dxf>
    <dxf>
      <numFmt numFmtId="170" formatCode="\7\5\6\.0000\.0000\.00"/>
    </dxf>
    <dxf>
      <numFmt numFmtId="169" formatCode="000\.0000\.0000\.00"/>
    </dxf>
    <dxf>
      <fill>
        <patternFill patternType="none">
          <bgColor auto="1"/>
        </patternFill>
      </fill>
    </dxf>
    <dxf>
      <fill>
        <patternFill patternType="none">
          <bgColor auto="1"/>
        </patternFill>
      </fill>
    </dxf>
    <dxf>
      <fill>
        <patternFill>
          <bgColor rgb="FFCCFFCC"/>
        </patternFill>
      </fill>
    </dxf>
    <dxf>
      <fill>
        <patternFill>
          <bgColor rgb="FFCCFFFF"/>
        </patternFill>
      </fill>
    </dxf>
    <dxf>
      <numFmt numFmtId="170" formatCode="\7\5\6\.0000\.0000\.00"/>
    </dxf>
    <dxf>
      <numFmt numFmtId="169" formatCode="000\.0000\.0000\.00"/>
    </dxf>
    <dxf>
      <fill>
        <patternFill patternType="none">
          <bgColor auto="1"/>
        </patternFill>
      </fill>
    </dxf>
    <dxf>
      <fill>
        <patternFill patternType="none">
          <bgColor auto="1"/>
        </patternFill>
      </fill>
    </dxf>
    <dxf>
      <fill>
        <patternFill>
          <bgColor rgb="FFCCFFCC"/>
        </patternFill>
      </fill>
    </dxf>
    <dxf>
      <fill>
        <patternFill>
          <bgColor rgb="FFCCFFFF"/>
        </patternFill>
      </fill>
    </dxf>
    <dxf>
      <numFmt numFmtId="170" formatCode="\7\5\6\.0000\.0000\.00"/>
    </dxf>
    <dxf>
      <numFmt numFmtId="169" formatCode="000\.0000\.0000\.00"/>
    </dxf>
    <dxf>
      <fill>
        <patternFill patternType="none">
          <bgColor auto="1"/>
        </patternFill>
      </fill>
    </dxf>
    <dxf>
      <fill>
        <patternFill patternType="none">
          <bgColor auto="1"/>
        </patternFill>
      </fill>
    </dxf>
    <dxf>
      <fill>
        <patternFill>
          <bgColor rgb="FFCCFFCC"/>
        </patternFill>
      </fill>
    </dxf>
    <dxf>
      <numFmt numFmtId="169" formatCode="000\.0000\.0000\.00"/>
    </dxf>
    <dxf>
      <fill>
        <patternFill>
          <bgColor rgb="FFCCFFFF"/>
        </patternFill>
      </fill>
    </dxf>
    <dxf>
      <fill>
        <patternFill>
          <bgColor rgb="FFCCFFFF"/>
        </patternFill>
      </fill>
    </dxf>
    <dxf>
      <numFmt numFmtId="170" formatCode="\7\5\6\.0000\.0000\.00"/>
    </dxf>
    <dxf>
      <numFmt numFmtId="169" formatCode="000\.0000\.0000\.00"/>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FF0000"/>
        </patternFill>
      </fill>
    </dxf>
    <dxf>
      <fill>
        <patternFill>
          <bgColor rgb="FFCCFFCC"/>
        </patternFill>
      </fill>
    </dxf>
    <dxf>
      <fill>
        <patternFill>
          <bgColor rgb="FFCCFFCC"/>
        </patternFill>
      </fill>
    </dxf>
    <dxf>
      <fill>
        <patternFill>
          <bgColor rgb="FFCCFFCC"/>
        </patternFill>
      </fill>
    </dxf>
    <dxf>
      <fill>
        <patternFill>
          <bgColor indexed="10"/>
        </patternFill>
      </fill>
    </dxf>
  </dxfs>
  <tableStyles count="0" defaultTableStyle="TableStyleMedium2" defaultPivotStyle="PivotStyleLight16"/>
  <colors>
    <mruColors>
      <color rgb="FFCCFFFF"/>
      <color rgb="FFFFFF99"/>
      <color rgb="FFD8D8D8"/>
      <color rgb="FFCCFFCC"/>
      <color rgb="FFFFFFCC"/>
      <color rgb="FFFFCCCC"/>
      <color rgb="FFEFB3B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6.png"/></Relationships>
</file>

<file path=xl/drawings/_rels/drawing6.xml.rels><?xml version="1.0" encoding="UTF-8" standalone="yes"?>
<Relationships xmlns="http://schemas.openxmlformats.org/package/2006/relationships"><Relationship Id="rId1" Type="http://schemas.openxmlformats.org/officeDocument/2006/relationships/image" Target="../media/image7.png"/></Relationships>
</file>

<file path=xl/drawings/_rels/drawing7.xml.rels><?xml version="1.0" encoding="UTF-8" standalone="yes"?>
<Relationships xmlns="http://schemas.openxmlformats.org/package/2006/relationships"><Relationship Id="rId1"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813</xdr:rowOff>
    </xdr:from>
    <xdr:to>
      <xdr:col>2</xdr:col>
      <xdr:colOff>365156</xdr:colOff>
      <xdr:row>0</xdr:row>
      <xdr:rowOff>875613</xdr:rowOff>
    </xdr:to>
    <xdr:pic>
      <xdr:nvPicPr>
        <xdr:cNvPr id="6" name="Grafik 5">
          <a:extLst>
            <a:ext uri="{FF2B5EF4-FFF2-40B4-BE49-F238E27FC236}">
              <a16:creationId xmlns:a16="http://schemas.microsoft.com/office/drawing/2014/main" id="{5F607172-40EA-4506-BCB3-CE7F52B7C182}"/>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13"/>
          <a:ext cx="874800" cy="874800"/>
        </a:xfrm>
        <a:prstGeom prst="rect">
          <a:avLst/>
        </a:prstGeom>
        <a:noFill/>
        <a:ln>
          <a:noFill/>
        </a:ln>
      </xdr:spPr>
    </xdr:pic>
    <xdr:clientData/>
  </xdr:twoCellAnchor>
  <xdr:twoCellAnchor editAs="oneCell">
    <xdr:from>
      <xdr:col>0</xdr:col>
      <xdr:colOff>0</xdr:colOff>
      <xdr:row>0</xdr:row>
      <xdr:rowOff>812</xdr:rowOff>
    </xdr:from>
    <xdr:to>
      <xdr:col>2</xdr:col>
      <xdr:colOff>374541</xdr:colOff>
      <xdr:row>0</xdr:row>
      <xdr:rowOff>875612</xdr:rowOff>
    </xdr:to>
    <xdr:pic>
      <xdr:nvPicPr>
        <xdr:cNvPr id="3" name="Grafik 2">
          <a:extLst>
            <a:ext uri="{FF2B5EF4-FFF2-40B4-BE49-F238E27FC236}">
              <a16:creationId xmlns:a16="http://schemas.microsoft.com/office/drawing/2014/main" id="{95F2C5F8-443F-4654-B7FF-75D9AFD4DA88}"/>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812"/>
          <a:ext cx="867600" cy="87480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874800</xdr:colOff>
      <xdr:row>2</xdr:row>
      <xdr:rowOff>426565</xdr:rowOff>
    </xdr:to>
    <xdr:pic>
      <xdr:nvPicPr>
        <xdr:cNvPr id="4" name="Grafik 3">
          <a:extLst>
            <a:ext uri="{FF2B5EF4-FFF2-40B4-BE49-F238E27FC236}">
              <a16:creationId xmlns:a16="http://schemas.microsoft.com/office/drawing/2014/main" id="{65544034-02DF-41F9-B340-9576D47F4003}"/>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74800" cy="874800"/>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1018800</xdr:colOff>
      <xdr:row>2</xdr:row>
      <xdr:rowOff>592976</xdr:rowOff>
    </xdr:to>
    <xdr:pic>
      <xdr:nvPicPr>
        <xdr:cNvPr id="4" name="Grafik 3">
          <a:extLst>
            <a:ext uri="{FF2B5EF4-FFF2-40B4-BE49-F238E27FC236}">
              <a16:creationId xmlns:a16="http://schemas.microsoft.com/office/drawing/2014/main" id="{019242E5-B568-44FF-BB5A-2AC51CE7F729}"/>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18800" cy="1018800"/>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1018800</xdr:colOff>
      <xdr:row>4</xdr:row>
      <xdr:rowOff>170963</xdr:rowOff>
    </xdr:to>
    <xdr:pic>
      <xdr:nvPicPr>
        <xdr:cNvPr id="4" name="Grafik 3">
          <a:extLst>
            <a:ext uri="{FF2B5EF4-FFF2-40B4-BE49-F238E27FC236}">
              <a16:creationId xmlns:a16="http://schemas.microsoft.com/office/drawing/2014/main" id="{30C21761-DFA3-4B52-B486-81F175BDF56D}"/>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18800" cy="1022610"/>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1018800</xdr:colOff>
      <xdr:row>2</xdr:row>
      <xdr:rowOff>592976</xdr:rowOff>
    </xdr:to>
    <xdr:pic>
      <xdr:nvPicPr>
        <xdr:cNvPr id="4" name="Grafik 3">
          <a:extLst>
            <a:ext uri="{FF2B5EF4-FFF2-40B4-BE49-F238E27FC236}">
              <a16:creationId xmlns:a16="http://schemas.microsoft.com/office/drawing/2014/main" id="{7AA76CFE-C792-4C65-B84F-E819257A1FB7}"/>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18800" cy="1018800"/>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1018800</xdr:colOff>
      <xdr:row>2</xdr:row>
      <xdr:rowOff>592766</xdr:rowOff>
    </xdr:to>
    <xdr:pic>
      <xdr:nvPicPr>
        <xdr:cNvPr id="4" name="Grafik 3">
          <a:extLst>
            <a:ext uri="{FF2B5EF4-FFF2-40B4-BE49-F238E27FC236}">
              <a16:creationId xmlns:a16="http://schemas.microsoft.com/office/drawing/2014/main" id="{0CA57CF0-5DA8-4F88-9701-ECDE54D9E94A}"/>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18800" cy="1018590"/>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1018800</xdr:colOff>
      <xdr:row>2</xdr:row>
      <xdr:rowOff>592976</xdr:rowOff>
    </xdr:to>
    <xdr:pic>
      <xdr:nvPicPr>
        <xdr:cNvPr id="4" name="Grafik 3">
          <a:extLst>
            <a:ext uri="{FF2B5EF4-FFF2-40B4-BE49-F238E27FC236}">
              <a16:creationId xmlns:a16="http://schemas.microsoft.com/office/drawing/2014/main" id="{10FF8EC9-54CF-489E-B324-0864489ADD25}"/>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18800" cy="101880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localhost\C$\_________ASAL_SP\ASALfutur_Planung_Detailspezifikation_2020_07_und_08.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atavardians.sharepoint.com/sites/I_2019_SECO-ASALfutur/Shared%20Documents/General/Work%20Tracke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bnahme 2020-07 und 08"/>
      <sheetName val="Graphics"/>
      <sheetName val="RICEFW SST"/>
      <sheetName val="RICEFW ZE"/>
      <sheetName val="Parameter &amp; Prozesse"/>
    </sheetNames>
    <sheetDataSet>
      <sheetData sheetId="0"/>
      <sheetData sheetId="1" refreshError="1"/>
      <sheetData sheetId="2" refreshError="1"/>
      <sheetData sheetId="3" refreshError="1"/>
      <sheetData sheetId="4">
        <row r="3">
          <cell r="A3">
            <v>0</v>
          </cell>
        </row>
        <row r="4">
          <cell r="A4">
            <v>0.1</v>
          </cell>
        </row>
        <row r="5">
          <cell r="A5">
            <v>0.15</v>
          </cell>
        </row>
        <row r="6">
          <cell r="A6">
            <v>0.4</v>
          </cell>
        </row>
        <row r="7">
          <cell r="A7">
            <v>0.45</v>
          </cell>
        </row>
        <row r="8">
          <cell r="A8">
            <v>0.6</v>
          </cell>
        </row>
        <row r="9">
          <cell r="A9">
            <v>0.65</v>
          </cell>
        </row>
        <row r="10">
          <cell r="A10">
            <v>0.9</v>
          </cell>
        </row>
        <row r="11">
          <cell r="A11">
            <v>0.95</v>
          </cell>
        </row>
        <row r="12">
          <cell r="A12" t="str">
            <v>95% QSN</v>
          </cell>
        </row>
        <row r="13">
          <cell r="A13" t="str">
            <v>100% QSS</v>
          </cell>
        </row>
        <row r="14">
          <cell r="A14" t="str">
            <v>100% ABN</v>
          </cell>
        </row>
        <row r="18">
          <cell r="A18" t="str">
            <v>Offen</v>
          </cell>
        </row>
        <row r="19">
          <cell r="A19" t="str">
            <v>In Arbeit</v>
          </cell>
        </row>
        <row r="20">
          <cell r="A20" t="str">
            <v>EG erreicht</v>
          </cell>
        </row>
        <row r="21">
          <cell r="A21" t="str">
            <v>In QS NOVO</v>
          </cell>
        </row>
        <row r="22">
          <cell r="A22" t="str">
            <v>Geliefert</v>
          </cell>
        </row>
        <row r="23">
          <cell r="A23" t="str">
            <v>In Einarbeitung</v>
          </cell>
        </row>
        <row r="24">
          <cell r="A24" t="str">
            <v>In Abstimmung</v>
          </cell>
        </row>
        <row r="25">
          <cell r="A25" t="str">
            <v>Abgestimmt</v>
          </cell>
        </row>
        <row r="26">
          <cell r="A26" t="str">
            <v>In Abnahme</v>
          </cell>
        </row>
        <row r="27">
          <cell r="A27" t="str">
            <v>Abgenommen</v>
          </cell>
        </row>
        <row r="28">
          <cell r="A28" t="str">
            <v>Obsolet</v>
          </cell>
        </row>
        <row r="29">
          <cell r="A29" t="str">
            <v>Teillieferung</v>
          </cell>
        </row>
        <row r="30">
          <cell r="A30" t="str">
            <v>Verschoben</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view"/>
      <sheetName val="Documentation Tracker"/>
      <sheetName val="Software Tracker"/>
      <sheetName val="WP IT"/>
      <sheetName val="Removed from Object List"/>
      <sheetName val="JIRA Tracker"/>
      <sheetName val="Sheet1"/>
      <sheetName val="Historical"/>
      <sheetName val="Paramete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FC197"/>
  <sheetViews>
    <sheetView showGridLines="0" zoomScale="85" zoomScaleNormal="85" zoomScaleSheetLayoutView="85" zoomScalePageLayoutView="90" workbookViewId="0">
      <selection sqref="A1:D1"/>
    </sheetView>
  </sheetViews>
  <sheetFormatPr baseColWidth="10" defaultColWidth="0" defaultRowHeight="15" zeroHeight="1"/>
  <cols>
    <col min="1" max="1" width="4.7109375" customWidth="1"/>
    <col min="2" max="2" width="2.7109375" style="184" customWidth="1"/>
    <col min="3" max="3" width="11.5703125" customWidth="1"/>
    <col min="4" max="4" width="91.5703125" customWidth="1"/>
    <col min="5" max="5" width="5.7109375" customWidth="1"/>
    <col min="16384" max="16384" width="11.5703125" hidden="1"/>
  </cols>
  <sheetData>
    <row r="1" spans="1:5" s="104" customFormat="1" ht="109.9" customHeight="1">
      <c r="A1" s="528" t="s">
        <v>552</v>
      </c>
      <c r="B1" s="528"/>
      <c r="C1" s="528"/>
      <c r="D1" s="528"/>
      <c r="E1" s="106"/>
    </row>
    <row r="2" spans="1:5" s="104" customFormat="1" ht="17.100000000000001" customHeight="1">
      <c r="A2" s="240"/>
      <c r="B2" s="532" t="s">
        <v>0</v>
      </c>
      <c r="C2" s="532"/>
      <c r="D2" s="532"/>
      <c r="E2" s="86"/>
    </row>
    <row r="3" spans="1:5" s="104" customFormat="1" ht="13.35" customHeight="1">
      <c r="A3" s="240"/>
      <c r="B3" s="241"/>
      <c r="C3" s="242"/>
      <c r="D3" s="242"/>
      <c r="E3" s="86"/>
    </row>
    <row r="4" spans="1:5" s="171" customFormat="1" ht="112.15" customHeight="1">
      <c r="A4" s="243"/>
      <c r="B4" s="500" t="s">
        <v>565</v>
      </c>
      <c r="C4" s="500"/>
      <c r="D4" s="500"/>
      <c r="E4" s="172"/>
    </row>
    <row r="5" spans="1:5" s="104" customFormat="1" ht="13.35" customHeight="1">
      <c r="A5" s="240"/>
      <c r="B5" s="241"/>
      <c r="C5" s="242"/>
      <c r="D5" s="242"/>
      <c r="E5" s="86"/>
    </row>
    <row r="6" spans="1:5" s="104" customFormat="1" ht="13.35" customHeight="1">
      <c r="A6" s="240"/>
      <c r="B6" s="241"/>
      <c r="C6" s="242"/>
      <c r="D6" s="453" t="s">
        <v>1</v>
      </c>
    </row>
    <row r="7" spans="1:5" s="104" customFormat="1" ht="13.35" customHeight="1">
      <c r="A7" s="240"/>
      <c r="B7" s="241"/>
      <c r="C7" s="242"/>
      <c r="D7" s="454" t="s">
        <v>2</v>
      </c>
    </row>
    <row r="8" spans="1:5" s="104" customFormat="1" ht="13.35" customHeight="1">
      <c r="A8" s="170"/>
      <c r="B8" s="130"/>
      <c r="D8" s="179" t="s">
        <v>3</v>
      </c>
    </row>
    <row r="9" spans="1:5" s="242" customFormat="1" ht="13.35" customHeight="1">
      <c r="A9" s="240"/>
      <c r="B9" s="241"/>
      <c r="D9" s="455" t="s">
        <v>4</v>
      </c>
    </row>
    <row r="10" spans="1:5" s="338" customFormat="1" ht="13.35" customHeight="1">
      <c r="A10" s="244"/>
      <c r="B10" s="121"/>
      <c r="D10" s="456" t="s">
        <v>5</v>
      </c>
    </row>
    <row r="11" spans="1:5" s="338" customFormat="1" ht="13.35" customHeight="1">
      <c r="A11" s="244"/>
      <c r="B11" s="121"/>
    </row>
    <row r="12" spans="1:5" s="338" customFormat="1" ht="13.35" customHeight="1">
      <c r="B12" s="121"/>
    </row>
    <row r="13" spans="1:5" s="250" customFormat="1" ht="17.100000000000001" customHeight="1">
      <c r="A13" s="115"/>
      <c r="B13" s="529" t="s">
        <v>555</v>
      </c>
      <c r="C13" s="529"/>
      <c r="D13" s="529"/>
    </row>
    <row r="14" spans="1:5" s="250" customFormat="1" ht="13.35" customHeight="1">
      <c r="A14" s="115"/>
      <c r="B14" s="530"/>
      <c r="C14" s="530"/>
      <c r="D14" s="530"/>
    </row>
    <row r="15" spans="1:5" s="117" customFormat="1" ht="26.25" customHeight="1">
      <c r="A15" s="116"/>
      <c r="B15" s="505" t="s">
        <v>595</v>
      </c>
      <c r="C15" s="506"/>
      <c r="D15" s="506"/>
    </row>
    <row r="16" spans="1:5" s="338" customFormat="1" ht="13.35" customHeight="1">
      <c r="A16" s="245"/>
      <c r="B16" s="119"/>
      <c r="C16" s="342"/>
      <c r="D16" s="342"/>
    </row>
    <row r="17" spans="1:4" s="338" customFormat="1" ht="13.35" customHeight="1">
      <c r="A17" s="245"/>
      <c r="B17" s="512" t="s">
        <v>6</v>
      </c>
      <c r="C17" s="512"/>
      <c r="D17" s="512"/>
    </row>
    <row r="18" spans="1:4" s="338" customFormat="1" ht="13.35" customHeight="1">
      <c r="A18" s="245"/>
      <c r="B18" s="501" t="s">
        <v>7</v>
      </c>
      <c r="C18" s="501"/>
      <c r="D18" s="501"/>
    </row>
    <row r="19" spans="1:4" s="250" customFormat="1" ht="13.35" customHeight="1">
      <c r="A19" s="115"/>
      <c r="B19" s="122"/>
      <c r="C19" s="183"/>
      <c r="D19" s="183"/>
    </row>
    <row r="20" spans="1:4" s="338" customFormat="1" ht="13.35" customHeight="1">
      <c r="A20" s="245"/>
      <c r="B20" s="512" t="s">
        <v>8</v>
      </c>
      <c r="C20" s="512"/>
      <c r="D20" s="512"/>
    </row>
    <row r="21" spans="1:4" s="338" customFormat="1" ht="38.25" customHeight="1">
      <c r="A21" s="245"/>
      <c r="B21" s="500" t="s">
        <v>9</v>
      </c>
      <c r="C21" s="500"/>
      <c r="D21" s="500"/>
    </row>
    <row r="22" spans="1:4" s="338" customFormat="1" ht="12.75">
      <c r="A22" s="245"/>
      <c r="B22" s="531"/>
      <c r="C22" s="531"/>
      <c r="D22" s="531"/>
    </row>
    <row r="23" spans="1:4" s="338" customFormat="1" ht="13.35" customHeight="1">
      <c r="A23" s="245"/>
      <c r="B23" s="512" t="s">
        <v>10</v>
      </c>
      <c r="C23" s="512"/>
      <c r="D23" s="512"/>
    </row>
    <row r="24" spans="1:4" s="338" customFormat="1" ht="13.35" customHeight="1">
      <c r="A24" s="245"/>
      <c r="B24" s="501" t="s">
        <v>11</v>
      </c>
      <c r="C24" s="501"/>
      <c r="D24" s="501"/>
    </row>
    <row r="25" spans="1:4" s="338" customFormat="1" ht="13.35" customHeight="1">
      <c r="A25" s="245"/>
      <c r="B25" s="119"/>
      <c r="C25" s="345"/>
      <c r="D25" s="345"/>
    </row>
    <row r="26" spans="1:4" s="338" customFormat="1" ht="13.35" customHeight="1">
      <c r="A26" s="245"/>
      <c r="B26" s="512" t="s">
        <v>12</v>
      </c>
      <c r="C26" s="512"/>
      <c r="D26" s="512"/>
    </row>
    <row r="27" spans="1:4" s="338" customFormat="1" ht="26.45" customHeight="1">
      <c r="A27" s="245"/>
      <c r="B27" s="500" t="s">
        <v>13</v>
      </c>
      <c r="C27" s="500"/>
      <c r="D27" s="500"/>
    </row>
    <row r="28" spans="1:4" s="338" customFormat="1" ht="13.35" customHeight="1">
      <c r="A28" s="245"/>
      <c r="B28" s="119"/>
      <c r="C28" s="345"/>
      <c r="D28" s="345"/>
    </row>
    <row r="29" spans="1:4" s="338" customFormat="1" ht="13.35" customHeight="1">
      <c r="A29" s="245"/>
      <c r="B29" s="512" t="s">
        <v>14</v>
      </c>
      <c r="C29" s="512"/>
      <c r="D29" s="512"/>
    </row>
    <row r="30" spans="1:4" s="338" customFormat="1" ht="13.35" customHeight="1">
      <c r="A30" s="245"/>
      <c r="B30" s="501" t="s">
        <v>15</v>
      </c>
      <c r="C30" s="501"/>
      <c r="D30" s="501"/>
    </row>
    <row r="31" spans="1:4" s="250" customFormat="1" ht="13.35" customHeight="1">
      <c r="A31" s="115"/>
      <c r="B31" s="122"/>
      <c r="C31" s="344"/>
      <c r="D31" s="344"/>
    </row>
    <row r="32" spans="1:4" s="338" customFormat="1" ht="13.35" customHeight="1">
      <c r="A32" s="245"/>
      <c r="B32" s="533" t="s">
        <v>16</v>
      </c>
      <c r="C32" s="533"/>
      <c r="D32" s="533"/>
    </row>
    <row r="33" spans="1:4" s="338" customFormat="1" ht="13.35" customHeight="1">
      <c r="A33" s="245"/>
      <c r="B33" s="509" t="s">
        <v>17</v>
      </c>
      <c r="C33" s="509"/>
      <c r="D33" s="509"/>
    </row>
    <row r="34" spans="1:4" s="338" customFormat="1" ht="13.35" customHeight="1">
      <c r="A34" s="245"/>
      <c r="B34" s="531"/>
      <c r="C34" s="531"/>
      <c r="D34" s="531"/>
    </row>
    <row r="35" spans="1:4" s="338" customFormat="1" ht="13.35" customHeight="1">
      <c r="A35" s="245"/>
      <c r="B35" s="512" t="s">
        <v>18</v>
      </c>
      <c r="C35" s="512"/>
      <c r="D35" s="512"/>
    </row>
    <row r="36" spans="1:4" s="338" customFormat="1" ht="26.45" customHeight="1">
      <c r="A36" s="245"/>
      <c r="B36" s="500" t="s">
        <v>19</v>
      </c>
      <c r="C36" s="500"/>
      <c r="D36" s="500"/>
    </row>
    <row r="37" spans="1:4" s="338" customFormat="1" ht="13.35" customHeight="1">
      <c r="A37" s="245"/>
      <c r="B37" s="119"/>
      <c r="C37" s="345"/>
      <c r="D37" s="345"/>
    </row>
    <row r="38" spans="1:4" s="338" customFormat="1" ht="13.35" customHeight="1">
      <c r="A38" s="245"/>
      <c r="B38" s="512" t="s">
        <v>20</v>
      </c>
      <c r="C38" s="512"/>
      <c r="D38" s="512"/>
    </row>
    <row r="39" spans="1:4" s="338" customFormat="1" ht="13.35" customHeight="1">
      <c r="A39" s="245"/>
      <c r="B39" s="511" t="s">
        <v>21</v>
      </c>
      <c r="C39" s="511"/>
      <c r="D39" s="511"/>
    </row>
    <row r="40" spans="1:4" s="338" customFormat="1" ht="13.35" customHeight="1">
      <c r="A40" s="245"/>
      <c r="B40" s="342"/>
      <c r="C40" s="342"/>
      <c r="D40" s="342"/>
    </row>
    <row r="41" spans="1:4" s="338" customFormat="1" ht="13.35" customHeight="1">
      <c r="A41" s="245"/>
      <c r="B41" s="365" t="s">
        <v>22</v>
      </c>
      <c r="C41" s="342"/>
      <c r="D41" s="342"/>
    </row>
    <row r="42" spans="1:4" s="338" customFormat="1" ht="13.35" customHeight="1">
      <c r="A42" s="245"/>
      <c r="B42" s="342" t="s">
        <v>23</v>
      </c>
      <c r="C42" s="342"/>
      <c r="D42" s="342"/>
    </row>
    <row r="43" spans="1:4" s="338" customFormat="1" ht="13.35" customHeight="1">
      <c r="A43" s="245"/>
      <c r="B43" s="511"/>
      <c r="C43" s="511"/>
      <c r="D43" s="511"/>
    </row>
    <row r="44" spans="1:4" s="338" customFormat="1" ht="13.35" customHeight="1">
      <c r="A44" s="245"/>
      <c r="B44" s="512" t="s">
        <v>24</v>
      </c>
      <c r="C44" s="512"/>
      <c r="D44" s="512"/>
    </row>
    <row r="45" spans="1:4" s="338" customFormat="1" ht="26.45" customHeight="1">
      <c r="A45" s="245"/>
      <c r="B45" s="509" t="s">
        <v>556</v>
      </c>
      <c r="C45" s="509"/>
      <c r="D45" s="509"/>
    </row>
    <row r="46" spans="1:4" s="338" customFormat="1" ht="13.35" customHeight="1">
      <c r="A46" s="245"/>
      <c r="B46" s="501"/>
      <c r="C46" s="501"/>
      <c r="D46" s="501"/>
    </row>
    <row r="47" spans="1:4" s="338" customFormat="1" ht="13.35" customHeight="1">
      <c r="A47" s="245"/>
      <c r="B47" s="512" t="s">
        <v>25</v>
      </c>
      <c r="C47" s="512"/>
      <c r="D47" s="512"/>
    </row>
    <row r="48" spans="1:4" s="338" customFormat="1" ht="26.45" customHeight="1">
      <c r="A48" s="245"/>
      <c r="B48" s="509" t="s">
        <v>566</v>
      </c>
      <c r="C48" s="509"/>
      <c r="D48" s="509"/>
    </row>
    <row r="49" spans="1:4" s="250" customFormat="1" ht="12.75" customHeight="1">
      <c r="A49" s="115"/>
      <c r="B49" s="515"/>
      <c r="C49" s="515"/>
      <c r="D49" s="515"/>
    </row>
    <row r="50" spans="1:4" s="338" customFormat="1" ht="13.35" customHeight="1">
      <c r="A50" s="245"/>
      <c r="B50" s="512" t="s">
        <v>26</v>
      </c>
      <c r="C50" s="512"/>
      <c r="D50" s="512"/>
    </row>
    <row r="51" spans="1:4" s="343" customFormat="1" ht="26.45" customHeight="1">
      <c r="A51" s="246"/>
      <c r="B51" s="509" t="s">
        <v>27</v>
      </c>
      <c r="C51" s="509"/>
      <c r="D51" s="509"/>
    </row>
    <row r="52" spans="1:4" s="338" customFormat="1" ht="13.35" customHeight="1">
      <c r="A52" s="245"/>
      <c r="B52" s="501"/>
      <c r="C52" s="501"/>
      <c r="D52" s="501"/>
    </row>
    <row r="53" spans="1:4" s="338" customFormat="1" ht="13.35" customHeight="1">
      <c r="A53" s="245"/>
      <c r="B53" s="512" t="s">
        <v>28</v>
      </c>
      <c r="C53" s="512"/>
      <c r="D53" s="512"/>
    </row>
    <row r="54" spans="1:4" s="338" customFormat="1" ht="26.45" customHeight="1">
      <c r="A54" s="245"/>
      <c r="B54" s="500" t="s">
        <v>567</v>
      </c>
      <c r="C54" s="500"/>
      <c r="D54" s="500"/>
    </row>
    <row r="55" spans="1:4" s="338" customFormat="1" ht="13.35" customHeight="1">
      <c r="A55" s="245"/>
      <c r="B55" s="501"/>
      <c r="C55" s="501"/>
      <c r="D55" s="501"/>
    </row>
    <row r="56" spans="1:4" s="338" customFormat="1" ht="13.35" customHeight="1">
      <c r="A56" s="245"/>
      <c r="B56" s="512" t="s">
        <v>29</v>
      </c>
      <c r="C56" s="512"/>
      <c r="D56" s="512"/>
    </row>
    <row r="57" spans="1:4" s="338" customFormat="1" ht="26.45" customHeight="1">
      <c r="A57" s="245"/>
      <c r="B57" s="509" t="s">
        <v>30</v>
      </c>
      <c r="C57" s="509"/>
      <c r="D57" s="509"/>
    </row>
    <row r="58" spans="1:4" s="338" customFormat="1" ht="13.35" customHeight="1">
      <c r="A58" s="245"/>
      <c r="B58" s="119"/>
    </row>
    <row r="59" spans="1:4" s="338" customFormat="1" ht="13.35" customHeight="1">
      <c r="A59" s="245"/>
      <c r="B59" s="512" t="s">
        <v>31</v>
      </c>
      <c r="C59" s="512"/>
      <c r="D59" s="512"/>
    </row>
    <row r="60" spans="1:4" s="338" customFormat="1" ht="13.35" customHeight="1">
      <c r="A60" s="245"/>
      <c r="B60" s="509" t="s">
        <v>32</v>
      </c>
      <c r="C60" s="509"/>
      <c r="D60" s="509"/>
    </row>
    <row r="61" spans="1:4" s="338" customFormat="1" ht="13.35" customHeight="1">
      <c r="A61" s="245"/>
      <c r="B61" s="501"/>
      <c r="C61" s="501"/>
      <c r="D61" s="501"/>
    </row>
    <row r="62" spans="1:4" s="338" customFormat="1" ht="13.35" customHeight="1">
      <c r="A62" s="245"/>
      <c r="B62" s="507" t="s">
        <v>33</v>
      </c>
      <c r="C62" s="507"/>
      <c r="D62" s="507"/>
    </row>
    <row r="63" spans="1:4" s="338" customFormat="1" ht="13.35" customHeight="1">
      <c r="A63" s="245"/>
      <c r="B63" s="509" t="s">
        <v>34</v>
      </c>
      <c r="C63" s="509"/>
      <c r="D63" s="509"/>
    </row>
    <row r="64" spans="1:4" s="250" customFormat="1" ht="13.35" customHeight="1">
      <c r="A64" s="115"/>
      <c r="B64" s="178"/>
      <c r="C64" s="339"/>
      <c r="D64" s="339"/>
    </row>
    <row r="65" spans="1:4" s="250" customFormat="1" ht="13.35" customHeight="1">
      <c r="A65" s="115"/>
      <c r="B65" s="514" t="s">
        <v>35</v>
      </c>
      <c r="C65" s="514"/>
      <c r="D65" s="514"/>
    </row>
    <row r="66" spans="1:4" s="250" customFormat="1" ht="26.45" customHeight="1">
      <c r="A66" s="115"/>
      <c r="B66" s="534" t="s">
        <v>557</v>
      </c>
      <c r="C66" s="534"/>
      <c r="D66" s="534"/>
    </row>
    <row r="67" spans="1:4" s="250" customFormat="1" ht="13.35" customHeight="1">
      <c r="A67" s="115"/>
      <c r="B67" s="178"/>
      <c r="C67" s="339"/>
      <c r="D67" s="339"/>
    </row>
    <row r="68" spans="1:4" s="338" customFormat="1" ht="13.35" customHeight="1">
      <c r="A68" s="245"/>
      <c r="B68" s="512" t="s">
        <v>36</v>
      </c>
      <c r="C68" s="512"/>
      <c r="D68" s="512"/>
    </row>
    <row r="69" spans="1:4" s="343" customFormat="1" ht="26.45" customHeight="1">
      <c r="A69" s="246"/>
      <c r="B69" s="509" t="s">
        <v>549</v>
      </c>
      <c r="C69" s="509"/>
      <c r="D69" s="509"/>
    </row>
    <row r="70" spans="1:4" s="338" customFormat="1" ht="13.35" customHeight="1">
      <c r="A70" s="245"/>
      <c r="B70" s="247"/>
      <c r="C70" s="343"/>
      <c r="D70" s="343"/>
    </row>
    <row r="71" spans="1:4" s="338" customFormat="1" ht="13.35" customHeight="1">
      <c r="A71" s="245"/>
      <c r="B71" s="512" t="s">
        <v>97</v>
      </c>
      <c r="C71" s="512"/>
      <c r="D71" s="512"/>
    </row>
    <row r="72" spans="1:4" s="338" customFormat="1" ht="13.35" customHeight="1">
      <c r="A72" s="245"/>
      <c r="B72" s="509" t="s">
        <v>37</v>
      </c>
      <c r="C72" s="509"/>
      <c r="D72" s="509"/>
    </row>
    <row r="73" spans="1:4" s="338" customFormat="1" ht="13.35" customHeight="1">
      <c r="A73" s="245"/>
      <c r="B73" s="121"/>
      <c r="C73" s="341"/>
      <c r="D73" s="341"/>
    </row>
    <row r="74" spans="1:4" s="338" customFormat="1" ht="13.35" customHeight="1">
      <c r="A74" s="245"/>
      <c r="B74" s="508" t="s">
        <v>38</v>
      </c>
      <c r="C74" s="508"/>
      <c r="D74" s="508"/>
    </row>
    <row r="75" spans="1:4" s="338" customFormat="1" ht="13.35" customHeight="1">
      <c r="A75" s="245"/>
      <c r="B75" s="509" t="s">
        <v>39</v>
      </c>
      <c r="C75" s="509"/>
      <c r="D75" s="509"/>
    </row>
    <row r="76" spans="1:4" s="250" customFormat="1" ht="13.35" customHeight="1">
      <c r="A76" s="115"/>
      <c r="B76" s="122"/>
    </row>
    <row r="77" spans="1:4" s="250" customFormat="1" ht="13.35" customHeight="1">
      <c r="B77" s="122"/>
    </row>
    <row r="78" spans="1:4" s="250" customFormat="1" ht="17.100000000000001" customHeight="1">
      <c r="A78" s="118"/>
      <c r="B78" s="504" t="s">
        <v>558</v>
      </c>
      <c r="C78" s="504"/>
      <c r="D78" s="504"/>
    </row>
    <row r="79" spans="1:4" s="250" customFormat="1" ht="13.35" customHeight="1">
      <c r="A79" s="118"/>
      <c r="B79" s="122"/>
    </row>
    <row r="80" spans="1:4" s="248" customFormat="1" ht="26.45" customHeight="1">
      <c r="A80" s="185"/>
      <c r="B80" s="505" t="s">
        <v>593</v>
      </c>
      <c r="C80" s="506"/>
      <c r="D80" s="506"/>
    </row>
    <row r="81" spans="1:4" s="338" customFormat="1" ht="13.35" customHeight="1">
      <c r="A81" s="185"/>
      <c r="B81" s="121"/>
      <c r="C81" s="343"/>
      <c r="D81" s="343"/>
    </row>
    <row r="82" spans="1:4" s="338" customFormat="1" ht="13.35" customHeight="1">
      <c r="A82" s="185"/>
      <c r="B82" s="507" t="s">
        <v>40</v>
      </c>
      <c r="C82" s="507"/>
      <c r="D82" s="507"/>
    </row>
    <row r="83" spans="1:4" s="338" customFormat="1" ht="13.35" customHeight="1">
      <c r="A83" s="185"/>
      <c r="B83" s="121" t="s">
        <v>41</v>
      </c>
      <c r="C83" s="500" t="s">
        <v>42</v>
      </c>
      <c r="D83" s="500"/>
    </row>
    <row r="84" spans="1:4" s="338" customFormat="1" ht="13.35" customHeight="1">
      <c r="A84" s="185"/>
      <c r="B84" s="121" t="s">
        <v>41</v>
      </c>
      <c r="C84" s="500" t="s">
        <v>43</v>
      </c>
      <c r="D84" s="500"/>
    </row>
    <row r="85" spans="1:4" s="338" customFormat="1" ht="13.35" customHeight="1">
      <c r="A85" s="185"/>
      <c r="B85" s="121"/>
      <c r="C85" s="343"/>
      <c r="D85" s="343"/>
    </row>
    <row r="86" spans="1:4" s="338" customFormat="1" ht="13.35" customHeight="1">
      <c r="A86" s="185"/>
      <c r="B86" s="508" t="s">
        <v>44</v>
      </c>
      <c r="C86" s="508"/>
      <c r="D86" s="508"/>
    </row>
    <row r="87" spans="1:4" s="338" customFormat="1" ht="13.35" customHeight="1">
      <c r="A87" s="185"/>
      <c r="B87" s="509" t="s">
        <v>45</v>
      </c>
      <c r="C87" s="509"/>
      <c r="D87" s="509"/>
    </row>
    <row r="88" spans="1:4" s="338" customFormat="1" ht="26.45" customHeight="1">
      <c r="A88" s="185"/>
      <c r="B88" s="119" t="s">
        <v>41</v>
      </c>
      <c r="C88" s="510" t="s">
        <v>46</v>
      </c>
      <c r="D88" s="509"/>
    </row>
    <row r="89" spans="1:4" s="250" customFormat="1" ht="26.45" customHeight="1">
      <c r="A89" s="118"/>
      <c r="B89" s="119" t="s">
        <v>41</v>
      </c>
      <c r="C89" s="509" t="s">
        <v>47</v>
      </c>
      <c r="D89" s="509"/>
    </row>
    <row r="90" spans="1:4" s="250" customFormat="1" ht="13.35" customHeight="1">
      <c r="A90" s="118"/>
      <c r="B90" s="119" t="s">
        <v>41</v>
      </c>
      <c r="C90" s="509" t="s">
        <v>48</v>
      </c>
      <c r="D90" s="509"/>
    </row>
    <row r="91" spans="1:4" s="343" customFormat="1" ht="49.5" customHeight="1">
      <c r="A91" s="120"/>
      <c r="B91" s="121" t="s">
        <v>41</v>
      </c>
      <c r="C91" s="509" t="s">
        <v>49</v>
      </c>
      <c r="D91" s="509"/>
    </row>
    <row r="92" spans="1:4" s="496" customFormat="1" ht="12.75">
      <c r="A92" s="120"/>
      <c r="B92" s="119" t="s">
        <v>41</v>
      </c>
      <c r="C92" s="511" t="s">
        <v>635</v>
      </c>
      <c r="D92" s="511"/>
    </row>
    <row r="93" spans="1:4" s="250" customFormat="1" ht="13.35" customHeight="1">
      <c r="A93" s="118"/>
      <c r="B93" s="119" t="s">
        <v>41</v>
      </c>
      <c r="C93" s="511" t="s">
        <v>50</v>
      </c>
      <c r="D93" s="511"/>
    </row>
    <row r="94" spans="1:4" s="250" customFormat="1" ht="13.35" customHeight="1">
      <c r="A94" s="118"/>
      <c r="B94" s="119" t="s">
        <v>41</v>
      </c>
      <c r="C94" s="511" t="s">
        <v>51</v>
      </c>
      <c r="D94" s="511"/>
    </row>
    <row r="95" spans="1:4" s="250" customFormat="1" ht="13.35" customHeight="1">
      <c r="A95" s="118"/>
      <c r="B95" s="119" t="s">
        <v>41</v>
      </c>
      <c r="C95" s="511" t="s">
        <v>52</v>
      </c>
      <c r="D95" s="511"/>
    </row>
    <row r="96" spans="1:4" s="343" customFormat="1" ht="26.45" customHeight="1">
      <c r="A96" s="120"/>
      <c r="B96" s="121" t="s">
        <v>41</v>
      </c>
      <c r="C96" s="509" t="s">
        <v>53</v>
      </c>
      <c r="D96" s="509"/>
    </row>
    <row r="97" spans="1:4" s="250" customFormat="1" ht="13.35" customHeight="1">
      <c r="A97" s="118"/>
      <c r="B97" s="119" t="s">
        <v>41</v>
      </c>
      <c r="C97" s="511" t="s">
        <v>54</v>
      </c>
      <c r="D97" s="511"/>
    </row>
    <row r="98" spans="1:4" s="250" customFormat="1" ht="13.35" customHeight="1">
      <c r="A98" s="118"/>
      <c r="B98" s="119" t="s">
        <v>41</v>
      </c>
      <c r="C98" s="511" t="s">
        <v>55</v>
      </c>
      <c r="D98" s="511"/>
    </row>
    <row r="99" spans="1:4" s="250" customFormat="1" ht="13.35" customHeight="1">
      <c r="A99" s="118"/>
      <c r="B99" s="119"/>
      <c r="C99" s="339"/>
      <c r="D99" s="339"/>
    </row>
    <row r="100" spans="1:4" s="250" customFormat="1" ht="13.35" customHeight="1">
      <c r="A100" s="118"/>
      <c r="B100" s="516" t="s">
        <v>606</v>
      </c>
      <c r="C100" s="516"/>
      <c r="D100" s="516"/>
    </row>
    <row r="101" spans="1:4" s="338" customFormat="1" ht="26.45" customHeight="1">
      <c r="A101" s="185"/>
      <c r="B101" s="500" t="s">
        <v>56</v>
      </c>
      <c r="C101" s="500"/>
      <c r="D101" s="500"/>
    </row>
    <row r="102" spans="1:4" s="471" customFormat="1" ht="12.75">
      <c r="A102" s="185"/>
      <c r="B102" s="470"/>
      <c r="C102" s="470"/>
      <c r="D102" s="470"/>
    </row>
    <row r="103" spans="1:4" s="471" customFormat="1" ht="12.75">
      <c r="A103" s="185"/>
      <c r="B103" s="516" t="s">
        <v>623</v>
      </c>
      <c r="C103" s="516"/>
      <c r="D103" s="516"/>
    </row>
    <row r="104" spans="1:4" s="471" customFormat="1" ht="19.899999999999999" customHeight="1">
      <c r="A104" s="185"/>
      <c r="B104" s="500" t="s">
        <v>624</v>
      </c>
      <c r="C104" s="500"/>
      <c r="D104" s="500"/>
    </row>
    <row r="105" spans="1:4" s="250" customFormat="1" ht="12.6" customHeight="1">
      <c r="A105" s="118"/>
      <c r="B105" s="122"/>
      <c r="C105" s="342"/>
      <c r="D105" s="342"/>
    </row>
    <row r="106" spans="1:4" s="250" customFormat="1" ht="13.35" customHeight="1">
      <c r="A106" s="118"/>
      <c r="B106" s="497" t="s">
        <v>57</v>
      </c>
      <c r="C106" s="497"/>
      <c r="D106" s="497"/>
    </row>
    <row r="107" spans="1:4" s="250" customFormat="1" ht="12.75" customHeight="1">
      <c r="A107" s="118"/>
      <c r="B107" s="498" t="s">
        <v>568</v>
      </c>
      <c r="C107" s="498"/>
      <c r="D107" s="498"/>
    </row>
    <row r="108" spans="1:4" s="250" customFormat="1" ht="13.35" customHeight="1">
      <c r="A108" s="118"/>
      <c r="B108" s="339"/>
      <c r="C108" s="339"/>
      <c r="D108" s="339"/>
    </row>
    <row r="109" spans="1:4" s="250" customFormat="1" ht="13.35" customHeight="1">
      <c r="A109" s="118"/>
      <c r="B109" s="497" t="s">
        <v>586</v>
      </c>
      <c r="C109" s="497"/>
      <c r="D109" s="497"/>
    </row>
    <row r="110" spans="1:4" s="250" customFormat="1" ht="13.35" customHeight="1">
      <c r="A110" s="118"/>
      <c r="B110" s="498" t="s">
        <v>58</v>
      </c>
      <c r="C110" s="498"/>
      <c r="D110" s="498"/>
    </row>
    <row r="111" spans="1:4" s="250" customFormat="1" ht="13.35" customHeight="1">
      <c r="A111" s="118"/>
      <c r="B111" s="122"/>
      <c r="C111" s="342"/>
      <c r="D111" s="342"/>
    </row>
    <row r="112" spans="1:4" s="250" customFormat="1" ht="13.35" customHeight="1">
      <c r="A112" s="118"/>
      <c r="B112" s="497" t="s">
        <v>574</v>
      </c>
      <c r="C112" s="497"/>
      <c r="D112" s="497"/>
    </row>
    <row r="113" spans="1:4" s="250" customFormat="1" ht="26.45" customHeight="1">
      <c r="A113" s="118"/>
      <c r="B113" s="498" t="s">
        <v>59</v>
      </c>
      <c r="C113" s="498"/>
      <c r="D113" s="498"/>
    </row>
    <row r="114" spans="1:4" s="250" customFormat="1" ht="13.35" customHeight="1">
      <c r="A114" s="118"/>
      <c r="B114" s="122"/>
      <c r="C114" s="342"/>
      <c r="D114" s="342"/>
    </row>
    <row r="115" spans="1:4" s="250" customFormat="1" ht="13.35" customHeight="1">
      <c r="A115" s="118"/>
      <c r="B115" s="497" t="s">
        <v>60</v>
      </c>
      <c r="C115" s="497"/>
      <c r="D115" s="497"/>
    </row>
    <row r="116" spans="1:4" s="250" customFormat="1" ht="13.35" customHeight="1">
      <c r="A116" s="118"/>
      <c r="B116" s="515" t="s">
        <v>61</v>
      </c>
      <c r="C116" s="515"/>
      <c r="D116" s="515"/>
    </row>
    <row r="117" spans="1:4" s="250" customFormat="1" ht="13.35" customHeight="1">
      <c r="A117" s="118"/>
      <c r="B117" s="122"/>
      <c r="C117" s="342"/>
      <c r="D117" s="342"/>
    </row>
    <row r="118" spans="1:4" s="250" customFormat="1" ht="13.35" customHeight="1">
      <c r="A118" s="118"/>
      <c r="B118" s="497" t="s">
        <v>62</v>
      </c>
      <c r="C118" s="497"/>
      <c r="D118" s="497"/>
    </row>
    <row r="119" spans="1:4" s="250" customFormat="1" ht="66.2" customHeight="1">
      <c r="A119" s="118"/>
      <c r="B119" s="498" t="s">
        <v>63</v>
      </c>
      <c r="C119" s="498"/>
      <c r="D119" s="498"/>
    </row>
    <row r="120" spans="1:4" s="250" customFormat="1" ht="13.35" customHeight="1">
      <c r="A120" s="118"/>
      <c r="B120" s="122"/>
      <c r="C120" s="342"/>
      <c r="D120" s="342"/>
    </row>
    <row r="121" spans="1:4" s="250" customFormat="1" ht="13.35" customHeight="1">
      <c r="A121" s="118"/>
      <c r="B121" s="497" t="s">
        <v>580</v>
      </c>
      <c r="C121" s="497"/>
      <c r="D121" s="497"/>
    </row>
    <row r="122" spans="1:4" s="250" customFormat="1" ht="39.75" customHeight="1">
      <c r="A122" s="118"/>
      <c r="B122" s="498" t="s">
        <v>64</v>
      </c>
      <c r="C122" s="498"/>
      <c r="D122" s="498"/>
    </row>
    <row r="123" spans="1:4" s="250" customFormat="1" ht="13.35" customHeight="1">
      <c r="A123" s="118"/>
      <c r="B123" s="122"/>
      <c r="C123" s="342"/>
      <c r="D123" s="342"/>
    </row>
    <row r="124" spans="1:4" s="250" customFormat="1" ht="13.35" customHeight="1">
      <c r="A124" s="118"/>
      <c r="B124" s="497" t="s">
        <v>581</v>
      </c>
      <c r="C124" s="497"/>
      <c r="D124" s="497"/>
    </row>
    <row r="125" spans="1:4" s="250" customFormat="1" ht="13.35" customHeight="1">
      <c r="A125" s="118"/>
      <c r="B125" s="515" t="s">
        <v>65</v>
      </c>
      <c r="C125" s="515"/>
      <c r="D125" s="515"/>
    </row>
    <row r="126" spans="1:4" s="250" customFormat="1" ht="26.45" customHeight="1">
      <c r="A126" s="118"/>
      <c r="B126" s="502" t="s">
        <v>66</v>
      </c>
      <c r="C126" s="498"/>
      <c r="D126" s="498"/>
    </row>
    <row r="127" spans="1:4" s="250" customFormat="1" ht="26.45" customHeight="1">
      <c r="A127" s="118"/>
      <c r="B127" s="502" t="s">
        <v>582</v>
      </c>
      <c r="C127" s="498"/>
      <c r="D127" s="498"/>
    </row>
    <row r="128" spans="1:4" s="250" customFormat="1" ht="13.35" customHeight="1">
      <c r="A128" s="118"/>
      <c r="B128" s="340"/>
      <c r="C128" s="339"/>
      <c r="D128" s="339"/>
    </row>
    <row r="129" spans="1:4" s="250" customFormat="1" ht="13.35" customHeight="1">
      <c r="A129" s="118"/>
      <c r="B129" s="514" t="s">
        <v>583</v>
      </c>
      <c r="C129" s="514"/>
      <c r="D129" s="514"/>
    </row>
    <row r="130" spans="1:4" s="250" customFormat="1" ht="13.35" customHeight="1">
      <c r="A130" s="118"/>
      <c r="B130" s="515" t="s">
        <v>67</v>
      </c>
      <c r="C130" s="515"/>
      <c r="D130" s="515"/>
    </row>
    <row r="131" spans="1:4" s="250" customFormat="1" ht="13.35" customHeight="1">
      <c r="A131" s="118"/>
      <c r="B131" s="122"/>
      <c r="C131" s="342"/>
      <c r="D131" s="342"/>
    </row>
    <row r="132" spans="1:4" s="250" customFormat="1" ht="13.35" customHeight="1">
      <c r="A132" s="118"/>
      <c r="B132" s="497" t="s">
        <v>597</v>
      </c>
      <c r="C132" s="497"/>
      <c r="D132" s="497"/>
    </row>
    <row r="133" spans="1:4" s="250" customFormat="1" ht="26.45" customHeight="1">
      <c r="A133" s="118"/>
      <c r="B133" s="498" t="s">
        <v>596</v>
      </c>
      <c r="C133" s="498"/>
      <c r="D133" s="498"/>
    </row>
    <row r="134" spans="1:4" s="250" customFormat="1" ht="13.35" customHeight="1">
      <c r="A134" s="118"/>
      <c r="B134" s="122"/>
      <c r="C134" s="342"/>
      <c r="D134" s="342"/>
    </row>
    <row r="135" spans="1:4" s="250" customFormat="1" ht="13.35" customHeight="1">
      <c r="A135" s="118"/>
      <c r="B135" s="497" t="s">
        <v>68</v>
      </c>
      <c r="C135" s="497"/>
      <c r="D135" s="497"/>
    </row>
    <row r="136" spans="1:4" s="250" customFormat="1" ht="39.75" customHeight="1">
      <c r="A136" s="118"/>
      <c r="B136" s="500" t="s">
        <v>625</v>
      </c>
      <c r="C136" s="501"/>
      <c r="D136" s="501"/>
    </row>
    <row r="137" spans="1:4" s="250" customFormat="1" ht="13.35" customHeight="1">
      <c r="A137" s="118"/>
      <c r="B137" s="502" t="s">
        <v>69</v>
      </c>
      <c r="C137" s="498"/>
      <c r="D137" s="498"/>
    </row>
    <row r="138" spans="1:4" s="250" customFormat="1" ht="13.35" customHeight="1">
      <c r="A138" s="118"/>
      <c r="B138" s="517" t="s">
        <v>70</v>
      </c>
      <c r="C138" s="498"/>
      <c r="D138" s="498"/>
    </row>
    <row r="139" spans="1:4" s="250" customFormat="1" ht="13.35" customHeight="1">
      <c r="A139" s="118"/>
      <c r="B139" s="122"/>
      <c r="C139" s="342"/>
      <c r="D139" s="342"/>
    </row>
    <row r="140" spans="1:4" s="250" customFormat="1" ht="13.35" customHeight="1">
      <c r="A140" s="118"/>
      <c r="B140" s="497" t="s">
        <v>584</v>
      </c>
      <c r="C140" s="497"/>
      <c r="D140" s="497"/>
    </row>
    <row r="141" spans="1:4" s="250" customFormat="1" ht="79.5" customHeight="1">
      <c r="A141" s="118"/>
      <c r="B141" s="498" t="s">
        <v>71</v>
      </c>
      <c r="C141" s="498"/>
      <c r="D141" s="498"/>
    </row>
    <row r="142" spans="1:4" s="250" customFormat="1" ht="13.35" customHeight="1">
      <c r="A142" s="118"/>
      <c r="B142" s="122"/>
      <c r="C142" s="342"/>
      <c r="D142" s="342"/>
    </row>
    <row r="143" spans="1:4" s="250" customFormat="1" ht="13.35" customHeight="1">
      <c r="A143" s="118"/>
      <c r="B143" s="497" t="s">
        <v>585</v>
      </c>
      <c r="C143" s="497"/>
      <c r="D143" s="497"/>
    </row>
    <row r="144" spans="1:4" s="250" customFormat="1" ht="13.35" customHeight="1">
      <c r="A144" s="118"/>
      <c r="B144" s="498" t="s">
        <v>72</v>
      </c>
      <c r="C144" s="498"/>
      <c r="D144" s="498"/>
    </row>
    <row r="145" spans="1:4" s="250" customFormat="1" ht="13.35" customHeight="1">
      <c r="A145" s="118"/>
      <c r="B145" s="122"/>
      <c r="C145" s="342"/>
      <c r="D145" s="342"/>
    </row>
    <row r="146" spans="1:4" s="250" customFormat="1" ht="13.35" customHeight="1">
      <c r="A146" s="118"/>
      <c r="B146" s="497" t="s">
        <v>550</v>
      </c>
      <c r="C146" s="497"/>
      <c r="D146" s="497"/>
    </row>
    <row r="147" spans="1:4" s="250" customFormat="1" ht="39.75" customHeight="1">
      <c r="A147" s="118"/>
      <c r="B147" s="498" t="s">
        <v>73</v>
      </c>
      <c r="C147" s="498"/>
      <c r="D147" s="498"/>
    </row>
    <row r="148" spans="1:4" s="250" customFormat="1" ht="13.35" customHeight="1">
      <c r="A148" s="118"/>
      <c r="B148" s="122"/>
      <c r="C148" s="342"/>
      <c r="D148" s="342"/>
    </row>
    <row r="149" spans="1:4" s="250" customFormat="1" ht="13.35" customHeight="1">
      <c r="A149" s="118"/>
      <c r="B149" s="497" t="s">
        <v>74</v>
      </c>
      <c r="C149" s="497"/>
      <c r="D149" s="497"/>
    </row>
    <row r="150" spans="1:4" s="250" customFormat="1" ht="26.45" customHeight="1">
      <c r="A150" s="118"/>
      <c r="B150" s="498" t="s">
        <v>75</v>
      </c>
      <c r="C150" s="498"/>
      <c r="D150" s="498"/>
    </row>
    <row r="151" spans="1:4" s="250" customFormat="1" ht="13.35" customHeight="1">
      <c r="A151" s="118"/>
      <c r="B151" s="122"/>
      <c r="C151" s="342"/>
      <c r="D151" s="342"/>
    </row>
    <row r="152" spans="1:4" s="250" customFormat="1" ht="13.35" customHeight="1">
      <c r="A152" s="118"/>
      <c r="B152" s="497" t="s">
        <v>76</v>
      </c>
      <c r="C152" s="497"/>
      <c r="D152" s="497"/>
    </row>
    <row r="153" spans="1:4" s="250" customFormat="1" ht="26.45" customHeight="1">
      <c r="A153" s="118"/>
      <c r="B153" s="498" t="s">
        <v>77</v>
      </c>
      <c r="C153" s="498"/>
      <c r="D153" s="498"/>
    </row>
    <row r="154" spans="1:4" s="250" customFormat="1" ht="13.35" customHeight="1">
      <c r="A154" s="118"/>
      <c r="B154" s="119"/>
      <c r="C154" s="339"/>
      <c r="D154" s="339"/>
    </row>
    <row r="155" spans="1:4" s="250" customFormat="1" ht="13.35" customHeight="1">
      <c r="B155" s="122"/>
    </row>
    <row r="156" spans="1:4" s="250" customFormat="1" ht="17.100000000000001" customHeight="1">
      <c r="A156" s="123"/>
      <c r="B156" s="513" t="s">
        <v>559</v>
      </c>
      <c r="C156" s="513"/>
      <c r="D156" s="513"/>
    </row>
    <row r="157" spans="1:4" s="250" customFormat="1" ht="13.35" customHeight="1">
      <c r="A157" s="123"/>
      <c r="B157" s="177"/>
      <c r="C157" s="124"/>
      <c r="D157" s="124"/>
    </row>
    <row r="158" spans="1:4" s="117" customFormat="1" ht="26.45" customHeight="1">
      <c r="A158" s="123"/>
      <c r="B158" s="499" t="s">
        <v>588</v>
      </c>
      <c r="C158" s="503"/>
      <c r="D158" s="503"/>
    </row>
    <row r="159" spans="1:4" s="117" customFormat="1" ht="13.35" customHeight="1">
      <c r="A159" s="123"/>
      <c r="B159" s="499"/>
      <c r="C159" s="499"/>
      <c r="D159" s="499"/>
    </row>
    <row r="160" spans="1:4" s="250" customFormat="1" ht="39" customHeight="1">
      <c r="A160" s="123"/>
      <c r="B160" s="500" t="s">
        <v>629</v>
      </c>
      <c r="C160" s="500"/>
      <c r="D160" s="500"/>
    </row>
    <row r="161" spans="1:4" s="250" customFormat="1" ht="26.45" customHeight="1">
      <c r="A161" s="123"/>
      <c r="B161" s="500" t="s">
        <v>587</v>
      </c>
      <c r="C161" s="500"/>
      <c r="D161" s="500"/>
    </row>
    <row r="162" spans="1:4" s="250" customFormat="1" ht="26.45" customHeight="1">
      <c r="A162" s="123"/>
      <c r="B162" s="509" t="s">
        <v>78</v>
      </c>
      <c r="C162" s="509"/>
      <c r="D162" s="509"/>
    </row>
    <row r="163" spans="1:4" s="250" customFormat="1" ht="13.35" customHeight="1">
      <c r="A163" s="123"/>
      <c r="B163" s="122"/>
    </row>
    <row r="164" spans="1:4" s="250" customFormat="1" ht="13.35" customHeight="1">
      <c r="A164" s="123"/>
      <c r="B164" s="516" t="s">
        <v>607</v>
      </c>
      <c r="C164" s="516"/>
      <c r="D164" s="516"/>
    </row>
    <row r="165" spans="1:4" s="250" customFormat="1" ht="52.15" customHeight="1">
      <c r="A165" s="123"/>
      <c r="B165" s="509" t="s">
        <v>553</v>
      </c>
      <c r="C165" s="509"/>
      <c r="D165" s="509"/>
    </row>
    <row r="166" spans="1:4" s="250" customFormat="1" ht="13.35" customHeight="1">
      <c r="A166" s="123"/>
      <c r="B166" s="122"/>
      <c r="C166" s="125"/>
    </row>
    <row r="167" spans="1:4" s="250" customFormat="1" ht="12.75" customHeight="1">
      <c r="A167" s="123"/>
      <c r="B167" s="512" t="s">
        <v>79</v>
      </c>
      <c r="C167" s="512"/>
      <c r="D167" s="512"/>
    </row>
    <row r="168" spans="1:4" s="250" customFormat="1" ht="26.45" customHeight="1">
      <c r="A168" s="123"/>
      <c r="B168" s="500" t="s">
        <v>80</v>
      </c>
      <c r="C168" s="500"/>
      <c r="D168" s="500"/>
    </row>
    <row r="169" spans="1:4" s="250" customFormat="1" ht="39.75" customHeight="1">
      <c r="A169" s="123"/>
      <c r="B169" s="517" t="s">
        <v>591</v>
      </c>
      <c r="C169" s="514"/>
      <c r="D169" s="514"/>
    </row>
    <row r="170" spans="1:4" s="250" customFormat="1" ht="26.45" customHeight="1">
      <c r="A170" s="123"/>
      <c r="B170" s="520" t="s">
        <v>81</v>
      </c>
      <c r="C170" s="521"/>
      <c r="D170" s="521"/>
    </row>
    <row r="171" spans="1:4" s="250" customFormat="1" ht="26.45" customHeight="1">
      <c r="A171" s="123"/>
      <c r="B171" s="520" t="s">
        <v>592</v>
      </c>
      <c r="C171" s="521"/>
      <c r="D171" s="521"/>
    </row>
    <row r="172" spans="1:4" s="250" customFormat="1" ht="26.45" customHeight="1">
      <c r="A172" s="123"/>
      <c r="B172" s="523" t="s">
        <v>634</v>
      </c>
      <c r="C172" s="523"/>
      <c r="D172" s="523"/>
    </row>
    <row r="173" spans="1:4" s="250" customFormat="1" ht="39.75" customHeight="1">
      <c r="A173" s="123"/>
      <c r="B173" s="523" t="s">
        <v>600</v>
      </c>
      <c r="C173" s="523"/>
      <c r="D173" s="523"/>
    </row>
    <row r="174" spans="1:4" s="250" customFormat="1" ht="26.45" customHeight="1">
      <c r="A174" s="123"/>
      <c r="B174" s="522" t="s">
        <v>82</v>
      </c>
      <c r="C174" s="522"/>
      <c r="D174" s="522"/>
    </row>
    <row r="175" spans="1:4" s="250" customFormat="1" ht="13.35" customHeight="1">
      <c r="A175" s="123"/>
      <c r="B175" s="340"/>
      <c r="C175" s="339"/>
      <c r="D175" s="339"/>
    </row>
    <row r="176" spans="1:4" s="250" customFormat="1" ht="13.35" customHeight="1">
      <c r="B176" s="122"/>
      <c r="C176" s="125"/>
    </row>
    <row r="177" spans="1:5" s="250" customFormat="1" ht="17.100000000000001" customHeight="1">
      <c r="A177" s="126"/>
      <c r="B177" s="524" t="s">
        <v>560</v>
      </c>
      <c r="C177" s="524"/>
      <c r="D177" s="524"/>
    </row>
    <row r="178" spans="1:5" s="250" customFormat="1" ht="13.35" customHeight="1">
      <c r="A178" s="126"/>
      <c r="B178" s="122"/>
      <c r="C178" s="125"/>
    </row>
    <row r="179" spans="1:5" s="117" customFormat="1" ht="26.45" customHeight="1">
      <c r="A179" s="127"/>
      <c r="B179" s="499" t="s">
        <v>569</v>
      </c>
      <c r="C179" s="503"/>
      <c r="D179" s="503"/>
    </row>
    <row r="180" spans="1:5" s="250" customFormat="1" ht="13.35" customHeight="1">
      <c r="A180" s="127"/>
      <c r="B180" s="122"/>
      <c r="C180" s="183"/>
      <c r="D180" s="183"/>
    </row>
    <row r="181" spans="1:5" s="339" customFormat="1" ht="53.1" customHeight="1">
      <c r="A181" s="127"/>
      <c r="B181" s="500" t="s">
        <v>554</v>
      </c>
      <c r="C181" s="500"/>
      <c r="D181" s="500"/>
    </row>
    <row r="182" spans="1:5" s="250" customFormat="1" ht="13.35" customHeight="1">
      <c r="A182" s="126"/>
      <c r="B182" s="122"/>
      <c r="C182" s="125"/>
    </row>
    <row r="183" spans="1:5" s="457" customFormat="1" ht="13.35" customHeight="1">
      <c r="B183" s="122"/>
      <c r="C183" s="125"/>
    </row>
    <row r="184" spans="1:5" s="457" customFormat="1" ht="18" customHeight="1">
      <c r="A184" s="463"/>
      <c r="B184" s="525" t="s">
        <v>628</v>
      </c>
      <c r="C184" s="525"/>
      <c r="D184" s="525"/>
      <c r="E184" s="117"/>
    </row>
    <row r="185" spans="1:5" s="457" customFormat="1" ht="15" customHeight="1">
      <c r="A185" s="463"/>
      <c r="B185" s="122"/>
      <c r="C185" s="125"/>
      <c r="E185" s="117"/>
    </row>
    <row r="186" spans="1:5" s="457" customFormat="1" ht="43.15" customHeight="1">
      <c r="A186" s="464"/>
      <c r="B186" s="505" t="s">
        <v>609</v>
      </c>
      <c r="C186" s="506"/>
      <c r="D186" s="506"/>
      <c r="E186" s="117"/>
    </row>
    <row r="187" spans="1:5" s="457" customFormat="1" ht="12" customHeight="1">
      <c r="A187" s="464"/>
      <c r="B187" s="122"/>
      <c r="C187" s="183"/>
      <c r="D187" s="183"/>
      <c r="E187" s="117"/>
    </row>
    <row r="188" spans="1:5" s="457" customFormat="1" ht="70.900000000000006" customHeight="1">
      <c r="A188" s="464"/>
      <c r="B188" s="500" t="s">
        <v>630</v>
      </c>
      <c r="C188" s="500"/>
      <c r="D188" s="500"/>
      <c r="E188" s="117"/>
    </row>
    <row r="189" spans="1:5" s="250" customFormat="1" ht="13.15" customHeight="1">
      <c r="B189" s="122"/>
      <c r="C189" s="125"/>
      <c r="E189" s="117"/>
    </row>
    <row r="190" spans="1:5" s="250" customFormat="1" ht="17.100000000000001" customHeight="1">
      <c r="A190" s="128"/>
      <c r="B190" s="519" t="s">
        <v>561</v>
      </c>
      <c r="C190" s="519"/>
      <c r="D190" s="519"/>
    </row>
    <row r="191" spans="1:5" s="250" customFormat="1" ht="13.35" customHeight="1">
      <c r="A191" s="128"/>
      <c r="B191" s="176"/>
      <c r="C191" s="125"/>
    </row>
    <row r="192" spans="1:5" s="250" customFormat="1" ht="26.45" customHeight="1">
      <c r="A192" s="128"/>
      <c r="B192" s="526" t="s">
        <v>594</v>
      </c>
      <c r="C192" s="527"/>
      <c r="D192" s="527"/>
    </row>
    <row r="193" spans="1:4" s="250" customFormat="1" ht="13.35" customHeight="1">
      <c r="A193" s="128"/>
      <c r="B193" s="249"/>
      <c r="C193" s="124"/>
      <c r="D193" s="338"/>
    </row>
    <row r="194" spans="1:4" s="250" customFormat="1" ht="13.35" customHeight="1">
      <c r="A194" s="128"/>
      <c r="B194" s="518" t="s">
        <v>83</v>
      </c>
      <c r="C194" s="518"/>
      <c r="D194" s="518"/>
    </row>
    <row r="195" spans="1:4" s="250" customFormat="1" ht="13.35" customHeight="1">
      <c r="A195" s="128"/>
      <c r="B195" s="176"/>
      <c r="C195" s="125"/>
    </row>
    <row r="196" spans="1:4" ht="13.35" customHeight="1"/>
    <row r="197" spans="1:4" ht="13.35" customHeight="1"/>
  </sheetData>
  <sheetProtection algorithmName="SHA-512" hashValue="axatJ2zatByAayutEyF9PsixKxv11HET4VLRH5fexpEajGI+ojXS4licIRln1aBYjC8FXyyOrjMqRwTKal3yOg==" saltValue="1Z8q1paj/WYly+bRPi4kVA==" spinCount="100000" sheet="1" selectLockedCells="1" selectUnlockedCells="1"/>
  <mergeCells count="133">
    <mergeCell ref="B75:D75"/>
    <mergeCell ref="B62:D62"/>
    <mergeCell ref="B63:D63"/>
    <mergeCell ref="B65:D65"/>
    <mergeCell ref="B66:D66"/>
    <mergeCell ref="B68:D68"/>
    <mergeCell ref="B69:D69"/>
    <mergeCell ref="B71:D71"/>
    <mergeCell ref="B72:D72"/>
    <mergeCell ref="B74:D74"/>
    <mergeCell ref="A1:D1"/>
    <mergeCell ref="B38:D38"/>
    <mergeCell ref="B39:D39"/>
    <mergeCell ref="B43:D43"/>
    <mergeCell ref="B13:D13"/>
    <mergeCell ref="B14:D14"/>
    <mergeCell ref="B15:D15"/>
    <mergeCell ref="B20:D20"/>
    <mergeCell ref="B21:D21"/>
    <mergeCell ref="B22:D22"/>
    <mergeCell ref="B35:D35"/>
    <mergeCell ref="B36:D36"/>
    <mergeCell ref="B2:D2"/>
    <mergeCell ref="B4:D4"/>
    <mergeCell ref="B17:D17"/>
    <mergeCell ref="B18:D18"/>
    <mergeCell ref="B24:D24"/>
    <mergeCell ref="B23:D23"/>
    <mergeCell ref="B32:D32"/>
    <mergeCell ref="B33:D33"/>
    <mergeCell ref="B34:D34"/>
    <mergeCell ref="B26:D26"/>
    <mergeCell ref="B27:D27"/>
    <mergeCell ref="B29:D29"/>
    <mergeCell ref="B194:D194"/>
    <mergeCell ref="B179:D179"/>
    <mergeCell ref="B190:D190"/>
    <mergeCell ref="B164:D164"/>
    <mergeCell ref="B165:D165"/>
    <mergeCell ref="B170:D170"/>
    <mergeCell ref="B171:D171"/>
    <mergeCell ref="B174:D174"/>
    <mergeCell ref="B169:D169"/>
    <mergeCell ref="B167:D167"/>
    <mergeCell ref="B168:D168"/>
    <mergeCell ref="B173:D173"/>
    <mergeCell ref="B177:D177"/>
    <mergeCell ref="B172:D172"/>
    <mergeCell ref="B184:D184"/>
    <mergeCell ref="B186:D186"/>
    <mergeCell ref="B188:D188"/>
    <mergeCell ref="B192:D192"/>
    <mergeCell ref="B181:D181"/>
    <mergeCell ref="B47:D47"/>
    <mergeCell ref="B49:D49"/>
    <mergeCell ref="B44:D44"/>
    <mergeCell ref="B45:D45"/>
    <mergeCell ref="B46:D46"/>
    <mergeCell ref="B50:D50"/>
    <mergeCell ref="B51:D51"/>
    <mergeCell ref="B30:D30"/>
    <mergeCell ref="B48:D48"/>
    <mergeCell ref="B101:D101"/>
    <mergeCell ref="B107:D107"/>
    <mergeCell ref="B106:D106"/>
    <mergeCell ref="B104:D104"/>
    <mergeCell ref="B103:D103"/>
    <mergeCell ref="B100:D100"/>
    <mergeCell ref="B141:D141"/>
    <mergeCell ref="B143:D143"/>
    <mergeCell ref="B144:D144"/>
    <mergeCell ref="B138:D138"/>
    <mergeCell ref="B125:D125"/>
    <mergeCell ref="B160:D160"/>
    <mergeCell ref="B161:D161"/>
    <mergeCell ref="B162:D162"/>
    <mergeCell ref="B109:D109"/>
    <mergeCell ref="B110:D110"/>
    <mergeCell ref="B112:D112"/>
    <mergeCell ref="B113:D113"/>
    <mergeCell ref="B115:D115"/>
    <mergeCell ref="B153:D153"/>
    <mergeCell ref="B156:D156"/>
    <mergeCell ref="B140:D140"/>
    <mergeCell ref="B126:D126"/>
    <mergeCell ref="B127:D127"/>
    <mergeCell ref="B129:D129"/>
    <mergeCell ref="B130:D130"/>
    <mergeCell ref="B132:D132"/>
    <mergeCell ref="B116:D116"/>
    <mergeCell ref="B118:D118"/>
    <mergeCell ref="B119:D119"/>
    <mergeCell ref="B121:D121"/>
    <mergeCell ref="B122:D122"/>
    <mergeCell ref="B124:D124"/>
    <mergeCell ref="B133:D133"/>
    <mergeCell ref="B147:D147"/>
    <mergeCell ref="B52:D52"/>
    <mergeCell ref="B53:D53"/>
    <mergeCell ref="B54:D54"/>
    <mergeCell ref="B55:D55"/>
    <mergeCell ref="B56:D56"/>
    <mergeCell ref="B57:D57"/>
    <mergeCell ref="B59:D59"/>
    <mergeCell ref="B60:D60"/>
    <mergeCell ref="B61:D61"/>
    <mergeCell ref="B78:D78"/>
    <mergeCell ref="B80:D80"/>
    <mergeCell ref="B82:D82"/>
    <mergeCell ref="C83:D83"/>
    <mergeCell ref="B86:D86"/>
    <mergeCell ref="B87:D87"/>
    <mergeCell ref="C88:D88"/>
    <mergeCell ref="C89:D89"/>
    <mergeCell ref="C98:D98"/>
    <mergeCell ref="C90:D90"/>
    <mergeCell ref="C91:D91"/>
    <mergeCell ref="C93:D93"/>
    <mergeCell ref="C94:D94"/>
    <mergeCell ref="C95:D95"/>
    <mergeCell ref="C96:D96"/>
    <mergeCell ref="C97:D97"/>
    <mergeCell ref="C84:D84"/>
    <mergeCell ref="C92:D92"/>
    <mergeCell ref="B149:D149"/>
    <mergeCell ref="B150:D150"/>
    <mergeCell ref="B152:D152"/>
    <mergeCell ref="B159:D159"/>
    <mergeCell ref="B146:D146"/>
    <mergeCell ref="B135:D135"/>
    <mergeCell ref="B136:D136"/>
    <mergeCell ref="B137:D137"/>
    <mergeCell ref="B158:D158"/>
  </mergeCells>
  <pageMargins left="0.70866141732283472" right="0.70866141732283472" top="0.78740157480314965" bottom="0.78740157480314965" header="0.31496062992125984" footer="0.31496062992125984"/>
  <pageSetup paperSize="9" scale="79" fitToHeight="0" orientation="portrait" horizontalDpi="1200" verticalDpi="1200" r:id="rId1"/>
  <headerFooter>
    <oddFooter>&amp;L&amp;F / &amp;A&amp;RPage &amp;P / &amp;N</oddFooter>
  </headerFooter>
  <rowBreaks count="4" manualBreakCount="4">
    <brk id="43" max="3" man="1"/>
    <brk id="85" max="3" man="1"/>
    <brk id="131" max="3" man="1"/>
    <brk id="166" max="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249977111117893"/>
    <pageSetUpPr fitToPage="1"/>
  </sheetPr>
  <dimension ref="A1:O1498"/>
  <sheetViews>
    <sheetView showGridLines="0" defaultGridColor="0" colorId="9" zoomScale="85" zoomScaleNormal="85" zoomScalePageLayoutView="85" workbookViewId="0">
      <selection activeCell="B4" sqref="B4"/>
    </sheetView>
  </sheetViews>
  <sheetFormatPr baseColWidth="10" defaultColWidth="0" defaultRowHeight="15.75" customHeight="1" zeroHeight="1"/>
  <cols>
    <col min="1" max="1" width="58.7109375" style="21" customWidth="1"/>
    <col min="2" max="2" width="58.7109375" style="180" customWidth="1"/>
    <col min="3" max="3" width="0.7109375" style="21" customWidth="1"/>
    <col min="4" max="4" width="19.42578125" style="21" hidden="1" customWidth="1"/>
    <col min="5" max="5" width="9.140625" style="21" hidden="1" customWidth="1"/>
    <col min="6" max="6" width="11.28515625" style="21" hidden="1" customWidth="1"/>
    <col min="7" max="7" width="10.7109375" style="21" hidden="1" customWidth="1"/>
    <col min="8" max="8" width="13.5703125" style="21" hidden="1" customWidth="1"/>
    <col min="9" max="9" width="11.28515625" style="21" hidden="1" customWidth="1"/>
    <col min="10" max="12" width="11.5703125" style="21" hidden="1" customWidth="1"/>
    <col min="13" max="16384" width="9.140625" style="21" hidden="1"/>
  </cols>
  <sheetData>
    <row r="1" spans="1:15" s="104" customFormat="1" ht="17.45" customHeight="1">
      <c r="A1" s="528" t="s">
        <v>84</v>
      </c>
      <c r="B1" s="528"/>
      <c r="C1" s="107"/>
      <c r="D1" s="108"/>
      <c r="E1" s="106"/>
      <c r="F1" s="106"/>
      <c r="G1" s="106"/>
      <c r="I1" s="107"/>
      <c r="J1" s="107"/>
      <c r="L1" s="107"/>
      <c r="O1" s="109"/>
    </row>
    <row r="2" spans="1:15" s="104" customFormat="1" ht="17.45" customHeight="1">
      <c r="A2" s="528"/>
      <c r="B2" s="528"/>
      <c r="C2" s="110"/>
      <c r="D2" s="108"/>
      <c r="E2" s="106"/>
      <c r="F2" s="106"/>
      <c r="G2" s="106"/>
      <c r="J2" s="111"/>
      <c r="O2" s="112"/>
    </row>
    <row r="3" spans="1:15" ht="52.15" customHeight="1">
      <c r="A3" s="528"/>
      <c r="B3" s="528"/>
      <c r="D3" s="108"/>
      <c r="E3" s="113"/>
      <c r="F3" s="113"/>
      <c r="G3" s="113"/>
      <c r="H3" s="104"/>
      <c r="I3" s="111"/>
      <c r="J3" s="111"/>
      <c r="L3" s="104"/>
      <c r="M3" s="114"/>
      <c r="O3" s="112"/>
    </row>
    <row r="4" spans="1:15" s="104" customFormat="1" ht="17.45" customHeight="1">
      <c r="A4" s="445" t="s">
        <v>6</v>
      </c>
      <c r="B4" s="426"/>
      <c r="D4" s="86"/>
      <c r="F4" s="329"/>
      <c r="G4" s="330"/>
      <c r="H4" s="331"/>
      <c r="I4" s="332"/>
    </row>
    <row r="5" spans="1:15" s="104" customFormat="1" ht="17.45" customHeight="1">
      <c r="A5" s="445" t="s">
        <v>8</v>
      </c>
      <c r="B5" s="427"/>
      <c r="D5" s="86"/>
    </row>
    <row r="6" spans="1:15" s="104" customFormat="1" ht="17.45" customHeight="1">
      <c r="A6" s="445" t="s">
        <v>10</v>
      </c>
      <c r="B6" s="428"/>
      <c r="D6" s="86" t="str">
        <f>CONCATENATE(B6," / ",B7)</f>
        <v xml:space="preserve"> / </v>
      </c>
      <c r="F6" s="86"/>
      <c r="G6" s="86"/>
      <c r="H6" s="86"/>
      <c r="I6" s="86"/>
    </row>
    <row r="7" spans="1:15" s="104" customFormat="1" ht="17.45" customHeight="1">
      <c r="A7" s="445" t="s">
        <v>85</v>
      </c>
      <c r="B7" s="428"/>
      <c r="D7" s="86"/>
      <c r="G7" s="86"/>
      <c r="H7" s="86"/>
      <c r="I7" s="86"/>
    </row>
    <row r="8" spans="1:15" s="104" customFormat="1" ht="17.45" customHeight="1">
      <c r="A8" s="445" t="s">
        <v>86</v>
      </c>
      <c r="B8" s="429"/>
      <c r="D8" s="86"/>
      <c r="F8" s="86"/>
      <c r="G8" s="86"/>
      <c r="H8" s="86"/>
      <c r="I8" s="86"/>
    </row>
    <row r="9" spans="1:15" s="104" customFormat="1" ht="17.45" customHeight="1">
      <c r="A9" s="445" t="s">
        <v>87</v>
      </c>
      <c r="B9" s="430"/>
      <c r="D9" s="86"/>
      <c r="F9" s="86"/>
      <c r="G9" s="86"/>
      <c r="H9" s="86"/>
      <c r="I9" s="86"/>
    </row>
    <row r="10" spans="1:15" s="104" customFormat="1" ht="17.45" customHeight="1">
      <c r="A10" s="445" t="s">
        <v>88</v>
      </c>
      <c r="B10" s="426"/>
      <c r="D10" s="86"/>
      <c r="F10" s="329"/>
      <c r="G10" s="330"/>
      <c r="H10" s="331"/>
      <c r="I10" s="332"/>
    </row>
    <row r="11" spans="1:15" s="104" customFormat="1" ht="17.45" customHeight="1">
      <c r="A11" s="445" t="s">
        <v>89</v>
      </c>
      <c r="B11" s="429"/>
      <c r="D11" s="86"/>
      <c r="E11" s="333"/>
      <c r="F11" s="329"/>
      <c r="G11" s="330"/>
      <c r="H11" s="331"/>
      <c r="I11" s="332"/>
    </row>
    <row r="12" spans="1:15" s="104" customFormat="1" ht="9.6" customHeight="1">
      <c r="A12" s="446"/>
      <c r="B12" s="431"/>
      <c r="D12" s="86"/>
      <c r="F12" s="329"/>
      <c r="G12" s="330"/>
      <c r="H12" s="331"/>
      <c r="I12" s="332"/>
    </row>
    <row r="13" spans="1:15" s="104" customFormat="1" ht="17.45" customHeight="1">
      <c r="A13" s="445" t="s">
        <v>16</v>
      </c>
      <c r="B13" s="430"/>
      <c r="F13" s="329"/>
      <c r="G13" s="330"/>
      <c r="H13" s="331"/>
      <c r="I13" s="332"/>
    </row>
    <row r="14" spans="1:15" s="104" customFormat="1" ht="17.45" customHeight="1">
      <c r="A14" s="445" t="s">
        <v>90</v>
      </c>
      <c r="B14" s="430"/>
      <c r="F14" s="329"/>
      <c r="G14" s="330"/>
      <c r="H14" s="331"/>
      <c r="I14" s="332"/>
    </row>
    <row r="15" spans="1:15" s="104" customFormat="1" ht="17.45" customHeight="1">
      <c r="A15" s="445" t="s">
        <v>91</v>
      </c>
      <c r="B15" s="430"/>
      <c r="D15" s="86"/>
      <c r="F15" s="329"/>
      <c r="G15" s="330"/>
      <c r="H15" s="331"/>
      <c r="I15" s="332"/>
    </row>
    <row r="16" spans="1:15" s="104" customFormat="1" ht="17.45" customHeight="1">
      <c r="A16" s="445" t="s">
        <v>92</v>
      </c>
      <c r="B16" s="432"/>
      <c r="D16" s="86"/>
      <c r="F16" s="329"/>
      <c r="G16" s="330"/>
      <c r="H16" s="331"/>
      <c r="I16" s="332"/>
    </row>
    <row r="17" spans="1:11" s="104" customFormat="1" ht="17.45" customHeight="1">
      <c r="A17" s="445" t="s">
        <v>93</v>
      </c>
      <c r="B17" s="452"/>
      <c r="D17" s="86"/>
      <c r="F17" s="329"/>
      <c r="G17" s="330"/>
      <c r="H17" s="331"/>
      <c r="I17" s="332"/>
    </row>
    <row r="18" spans="1:11" s="104" customFormat="1" ht="17.45" customHeight="1">
      <c r="A18" s="445" t="s">
        <v>20</v>
      </c>
      <c r="B18" s="430"/>
      <c r="D18" s="86"/>
      <c r="F18" s="329"/>
      <c r="G18" s="330"/>
      <c r="H18" s="331"/>
      <c r="I18" s="332"/>
    </row>
    <row r="19" spans="1:11" s="104" customFormat="1" ht="52.15" customHeight="1">
      <c r="A19" s="447" t="s">
        <v>551</v>
      </c>
      <c r="B19" s="433"/>
      <c r="D19" s="86"/>
      <c r="F19" s="329"/>
      <c r="G19" s="330"/>
      <c r="H19" s="331"/>
      <c r="I19" s="332"/>
    </row>
    <row r="20" spans="1:11" s="104" customFormat="1" ht="9.6" customHeight="1">
      <c r="A20" s="448"/>
      <c r="B20" s="434"/>
      <c r="D20" s="86"/>
      <c r="F20" s="329"/>
      <c r="G20" s="330"/>
      <c r="H20" s="331"/>
      <c r="I20" s="332"/>
    </row>
    <row r="21" spans="1:11" s="104" customFormat="1" ht="17.45" customHeight="1">
      <c r="A21" s="445" t="s">
        <v>24</v>
      </c>
      <c r="B21" s="429"/>
      <c r="D21" s="86"/>
      <c r="E21" s="333"/>
      <c r="F21" s="329"/>
      <c r="G21" s="330"/>
      <c r="H21" s="331"/>
      <c r="I21" s="332"/>
    </row>
    <row r="22" spans="1:11" s="104" customFormat="1" ht="17.45" customHeight="1">
      <c r="A22" s="445" t="s">
        <v>25</v>
      </c>
      <c r="B22" s="435"/>
      <c r="F22" s="86"/>
      <c r="H22" s="329"/>
      <c r="I22" s="330"/>
      <c r="J22" s="331"/>
      <c r="K22" s="332"/>
    </row>
    <row r="23" spans="1:11" s="104" customFormat="1" ht="34.9" customHeight="1">
      <c r="A23" s="447" t="s">
        <v>94</v>
      </c>
      <c r="B23" s="436"/>
      <c r="G23" s="329"/>
      <c r="H23" s="329"/>
      <c r="I23" s="330"/>
      <c r="J23" s="331"/>
      <c r="K23" s="332"/>
    </row>
    <row r="24" spans="1:11" s="104" customFormat="1" ht="17.45" customHeight="1">
      <c r="A24" s="445" t="s">
        <v>28</v>
      </c>
      <c r="B24" s="437"/>
      <c r="D24" s="334" t="str">
        <f>IF(B24="","",CONCATENATE(TEXT(MONTH(B24),"00"),".",YEAR(B24)))</f>
        <v/>
      </c>
      <c r="E24" s="234" t="str">
        <f>IF(B24="","",MONTH(B24))</f>
        <v/>
      </c>
      <c r="F24" s="86"/>
    </row>
    <row r="25" spans="1:11" s="104" customFormat="1" ht="17.45" customHeight="1">
      <c r="A25" s="449" t="s">
        <v>95</v>
      </c>
      <c r="B25" s="438" t="str">
        <f>IF(E24="","",IF(E24+4&gt;12,DATE(YEAR(B24)+1,E24-8,1)-1,DATE(YEAR(B24),E24+4,1)-1))</f>
        <v/>
      </c>
      <c r="D25" s="86" t="e">
        <f>CONCATENATE(Übersetzungstexte!A108,"  ",TEXT(DAY(B25),"00"),".",TEXT(MONTH(B25),"00"),".",YEAR(B25))</f>
        <v>#VALUE!</v>
      </c>
      <c r="F25" s="334"/>
      <c r="G25" s="329"/>
      <c r="H25" s="329"/>
      <c r="I25" s="330"/>
      <c r="J25" s="331"/>
      <c r="K25" s="332"/>
    </row>
    <row r="26" spans="1:11" s="104" customFormat="1" ht="9.6" customHeight="1">
      <c r="A26" s="448"/>
      <c r="B26" s="439"/>
      <c r="G26" s="329"/>
      <c r="H26" s="329"/>
      <c r="I26" s="330"/>
      <c r="J26" s="331"/>
      <c r="K26" s="332"/>
    </row>
    <row r="27" spans="1:11" s="104" customFormat="1" ht="17.45" customHeight="1">
      <c r="A27" s="445" t="s">
        <v>96</v>
      </c>
      <c r="B27" s="440" t="str">
        <f>IF(NOT($B$24=""),VLOOKUP($B$24,Hilfsdaten!$A$3:'Hilfsdaten'!$D$40,2,TRUE),"")</f>
        <v/>
      </c>
    </row>
    <row r="28" spans="1:11" s="104" customFormat="1" ht="17.45" customHeight="1">
      <c r="A28" s="445" t="s">
        <v>33</v>
      </c>
      <c r="B28" s="441" t="str">
        <f>IF(NOT($B$24=""),VLOOKUP($B$24,Hilfsdaten!$A$3:'Hilfsdaten'!$D$40,3,TRUE),"")</f>
        <v/>
      </c>
      <c r="F28" s="86"/>
    </row>
    <row r="29" spans="1:11" s="104" customFormat="1" ht="34.9" customHeight="1">
      <c r="A29" s="447" t="s">
        <v>35</v>
      </c>
      <c r="B29" s="442">
        <f>'1042Cf Hres perd. i. f. sais.'!X7</f>
        <v>0</v>
      </c>
      <c r="F29" s="86"/>
    </row>
    <row r="30" spans="1:11" s="104" customFormat="1" ht="17.45" customHeight="1">
      <c r="A30" s="445" t="s">
        <v>36</v>
      </c>
      <c r="B30" s="443"/>
      <c r="F30" s="86"/>
    </row>
    <row r="31" spans="1:11" s="104" customFormat="1" ht="17.45" customHeight="1">
      <c r="A31" s="445" t="s">
        <v>97</v>
      </c>
      <c r="B31" s="444" t="str">
        <f>IF(NOT(B25=""),VLOOKUP(B$25,Hilfsdaten!$A$3:'Hilfsdaten'!$D$40,4,TRUE),"")</f>
        <v/>
      </c>
      <c r="F31" s="86"/>
    </row>
    <row r="32" spans="1:11" ht="9.6" customHeight="1"/>
    <row r="33" spans="1:3" s="104" customFormat="1" ht="16.899999999999999" customHeight="1">
      <c r="A33" s="105" t="s">
        <v>98</v>
      </c>
      <c r="B33" s="181"/>
    </row>
    <row r="34" spans="1:3" ht="26.85" customHeight="1">
      <c r="A34" s="537" t="s">
        <v>564</v>
      </c>
      <c r="B34" s="537"/>
    </row>
    <row r="35" spans="1:3" s="20" customFormat="1" ht="27" customHeight="1">
      <c r="A35" s="539" t="s">
        <v>633</v>
      </c>
      <c r="B35" s="539"/>
    </row>
    <row r="36" spans="1:3" s="20" customFormat="1" ht="56.25" customHeight="1">
      <c r="A36" s="538" t="s">
        <v>563</v>
      </c>
      <c r="B36" s="540"/>
    </row>
    <row r="37" spans="1:3" s="20" customFormat="1" ht="147.6" customHeight="1">
      <c r="A37" s="537" t="s">
        <v>562</v>
      </c>
      <c r="B37" s="538"/>
    </row>
    <row r="38" spans="1:3" s="20" customFormat="1" ht="9.6" customHeight="1">
      <c r="A38" s="37"/>
      <c r="B38" s="182"/>
    </row>
    <row r="39" spans="1:3" s="20" customFormat="1" ht="17.45" customHeight="1">
      <c r="A39" s="445" t="s">
        <v>99</v>
      </c>
      <c r="B39" s="450"/>
    </row>
    <row r="40" spans="1:3" ht="17.45" customHeight="1">
      <c r="A40" s="445" t="s">
        <v>100</v>
      </c>
      <c r="B40" s="451"/>
    </row>
    <row r="41" spans="1:3" s="23" customFormat="1" ht="79.150000000000006" customHeight="1">
      <c r="A41" s="535" t="s">
        <v>101</v>
      </c>
      <c r="B41" s="536"/>
      <c r="C41" s="22"/>
    </row>
    <row r="42" spans="1:3" s="23" customFormat="1" ht="4.9000000000000004" customHeight="1">
      <c r="A42" s="21"/>
      <c r="B42" s="180"/>
      <c r="C42" s="22"/>
    </row>
    <row r="43" spans="1:3" s="20" customFormat="1" ht="13.15" hidden="1" customHeight="1">
      <c r="A43" s="21"/>
      <c r="B43" s="180"/>
    </row>
    <row r="1498" ht="6" customHeight="1"/>
  </sheetData>
  <sheetProtection algorithmName="SHA-512" hashValue="mLf2w5WozGwOd2SbMHjld4AGSgXgSmn0NBJfeCBqyIIrTh7t5yMslEchYXoXbKsMRAIgCoBhOeENdN/13Uh9qw==" saltValue="ypA1inxBDtBwp2jBp78RXQ==" spinCount="100000" sheet="1" selectLockedCells="1"/>
  <mergeCells count="6">
    <mergeCell ref="A1:B3"/>
    <mergeCell ref="A41:B41"/>
    <mergeCell ref="A37:B37"/>
    <mergeCell ref="A34:B34"/>
    <mergeCell ref="A35:B35"/>
    <mergeCell ref="A36:B36"/>
  </mergeCells>
  <phoneticPr fontId="9" type="noConversion"/>
  <conditionalFormatting sqref="B5">
    <cfRule type="cellIs" dxfId="107" priority="13" operator="notBetween">
      <formula>10000000</formula>
      <formula>999999999</formula>
    </cfRule>
  </conditionalFormatting>
  <conditionalFormatting sqref="B14:B19">
    <cfRule type="expression" dxfId="106" priority="12">
      <formula>OR(B14="")</formula>
    </cfRule>
  </conditionalFormatting>
  <conditionalFormatting sqref="B39:B40">
    <cfRule type="cellIs" dxfId="105" priority="11" operator="equal">
      <formula>""</formula>
    </cfRule>
  </conditionalFormatting>
  <conditionalFormatting sqref="B5">
    <cfRule type="expression" dxfId="104" priority="9" stopIfTrue="1">
      <formula>B5=""</formula>
    </cfRule>
  </conditionalFormatting>
  <conditionalFormatting sqref="B10">
    <cfRule type="cellIs" dxfId="103" priority="10" operator="notBetween">
      <formula>1000</formula>
      <formula>9658</formula>
    </cfRule>
  </conditionalFormatting>
  <conditionalFormatting sqref="B4">
    <cfRule type="expression" dxfId="102" priority="8" stopIfTrue="1">
      <formula>B4=""</formula>
    </cfRule>
  </conditionalFormatting>
  <conditionalFormatting sqref="B21">
    <cfRule type="expression" dxfId="101" priority="5">
      <formula>B21=""</formula>
    </cfRule>
    <cfRule type="expression" dxfId="100" priority="7">
      <formula>"B21="""""</formula>
    </cfRule>
  </conditionalFormatting>
  <conditionalFormatting sqref="B6:B11">
    <cfRule type="expression" dxfId="99" priority="6">
      <formula>B6=""</formula>
    </cfRule>
  </conditionalFormatting>
  <conditionalFormatting sqref="B30">
    <cfRule type="expression" dxfId="98" priority="4">
      <formula>$B$30=""</formula>
    </cfRule>
  </conditionalFormatting>
  <conditionalFormatting sqref="B13">
    <cfRule type="expression" dxfId="97" priority="3">
      <formula>OR(B13="")</formula>
    </cfRule>
  </conditionalFormatting>
  <conditionalFormatting sqref="B22:B24">
    <cfRule type="expression" dxfId="96" priority="1">
      <formula>B22=""</formula>
    </cfRule>
    <cfRule type="expression" dxfId="95" priority="2">
      <formula>"B21="""""</formula>
    </cfRule>
  </conditionalFormatting>
  <dataValidations xWindow="676" yWindow="598" count="6">
    <dataValidation allowBlank="1" showInputMessage="1" showErrorMessage="1" prompt="Veuillez saisir le numéro REE à 8 ou 9 chiffres. _x000a_(REE = Registre des entreprises et établissements)" sqref="B5"/>
    <dataValidation allowBlank="1" showInputMessage="1" showErrorMessage="1" prompt="Veuillez saisir l'IDE à 9 chiffres dans le format suivant :_x000a_CHE-xxx.xxx.xxx" sqref="B4"/>
    <dataValidation allowBlank="1" showInputMessage="1" sqref="A1:B3"/>
    <dataValidation allowBlank="1" showInputMessage="1" showErrorMessage="1" prompt="Heures de travail hebdomadaires normales contractuelles dans la période indiquée ci-dessous en heures et minutes (centièmes) de la branche d'activité." sqref="B23"/>
    <dataValidation allowBlank="1" showInputMessage="1" showErrorMessage="1" prompt="Saisissez une période au format MM.YYYY. Exemple : 09.2025" sqref="B24"/>
    <dataValidation allowBlank="1" showInputMessage="1" showErrorMessage="1" prompt="Veuillez saisir une date au format JJ.MM.AAAA." sqref="B22"/>
  </dataValidations>
  <pageMargins left="0.70866141732283472" right="0.70866141732283472" top="0.74803149606299213" bottom="0.74803149606299213" header="0.31496062992125984" footer="0.31496062992125984"/>
  <pageSetup paperSize="9" scale="74" orientation="portrait" horizontalDpi="300" verticalDpi="300" r:id="rId1"/>
  <headerFooter>
    <oddFooter>&amp;L&amp;F / &amp;A / 06.2024&amp;R Page &amp;P / &amp;N</oddFooter>
  </headerFooter>
  <ignoredErrors>
    <ignoredError sqref="B27:B28" unlockedFormula="1"/>
  </ignoredErrors>
  <drawing r:id="rId2"/>
  <extLst>
    <ext xmlns:x14="http://schemas.microsoft.com/office/spreadsheetml/2009/9/main" uri="{CCE6A557-97BC-4b89-ADB6-D9C93CAAB3DF}">
      <x14:dataValidations xmlns:xm="http://schemas.microsoft.com/office/excel/2006/main" xWindow="676" yWindow="598" count="2">
        <x14:dataValidation type="list" allowBlank="1" showInputMessage="1" showErrorMessage="1" error="Seuls les chiffres 0, 1, 2 ou 3 sont autorisés" prompt="La valeur doit être complétée selon la brochure d’information «Indemnité en cas de réduction de l’horaire de travail». ">
          <x14:formula1>
            <xm:f>Hilfsdaten!$F$20:$F$23</xm:f>
          </x14:formula1>
          <xm:sqref>B30</xm:sqref>
        </x14:dataValidation>
        <x14:dataValidation type="list" allowBlank="1" showInputMessage="1" showErrorMessage="1" error="Veuillez choisir dans la liste">
          <x14:formula1>
            <xm:f>Hilfsdaten!$F$3:$F$4</xm:f>
          </x14:formula1>
          <xm:sqref>B13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AM208"/>
  <sheetViews>
    <sheetView showGridLines="0" zoomScale="85" zoomScaleNormal="85" zoomScaleSheetLayoutView="85" zoomScalePageLayoutView="85" workbookViewId="0">
      <pane ySplit="7" topLeftCell="A8" activePane="bottomLeft" state="frozen"/>
      <selection sqref="A1:D1"/>
      <selection pane="bottomLeft" activeCell="A8" sqref="A8"/>
    </sheetView>
  </sheetViews>
  <sheetFormatPr baseColWidth="10" defaultColWidth="0" defaultRowHeight="12.75" zeroHeight="1"/>
  <cols>
    <col min="1" max="1" width="16.7109375" style="32" customWidth="1"/>
    <col min="2" max="3" width="20.7109375" style="337" customWidth="1"/>
    <col min="4" max="4" width="11.7109375" style="31" customWidth="1"/>
    <col min="5" max="5" width="14.5703125" style="25" customWidth="1"/>
    <col min="6" max="12" width="11.7109375" style="30" customWidth="1"/>
    <col min="13" max="15" width="11.7109375" style="253" customWidth="1"/>
    <col min="16" max="18" width="11.7109375" style="25" customWidth="1"/>
    <col min="19" max="19" width="11.7109375" style="364" customWidth="1"/>
    <col min="20" max="20" width="11.7109375" style="25" customWidth="1"/>
    <col min="21" max="21" width="22.7109375" style="31" customWidth="1"/>
    <col min="22" max="22" width="11.7109375" style="138" customWidth="1"/>
    <col min="23" max="23" width="13.7109375" style="31" customWidth="1"/>
    <col min="24" max="24" width="5.7109375" style="76" customWidth="1"/>
    <col min="25" max="25" width="7.5703125" style="65" hidden="1" customWidth="1"/>
    <col min="26" max="26" width="9.28515625" style="66" hidden="1" customWidth="1"/>
    <col min="27" max="27" width="8.5703125" style="66" hidden="1" customWidth="1"/>
    <col min="28" max="28" width="6.7109375" style="66" hidden="1" customWidth="1"/>
    <col min="29" max="29" width="10" style="72" hidden="1" customWidth="1"/>
    <col min="30" max="32" width="10" style="66" hidden="1" customWidth="1"/>
    <col min="33" max="36" width="10" style="67" hidden="1" customWidth="1"/>
    <col min="37" max="37" width="10.85546875" style="67" hidden="1" customWidth="1"/>
    <col min="38" max="39" width="19.7109375" style="67" hidden="1" customWidth="1"/>
    <col min="40" max="45" width="11.5703125" style="67" hidden="1" customWidth="1"/>
    <col min="46" max="16384" width="11.5703125" style="67" hidden="1"/>
  </cols>
  <sheetData>
    <row r="1" spans="1:39" s="104" customFormat="1" ht="16.899999999999999" customHeight="1">
      <c r="B1" s="144" t="s">
        <v>102</v>
      </c>
      <c r="C1" s="549" t="str">
        <f>'1042Af Demande'!$D$6</f>
        <v xml:space="preserve"> / </v>
      </c>
      <c r="D1" s="550"/>
      <c r="E1" s="130"/>
      <c r="F1" s="196"/>
      <c r="G1" s="130"/>
      <c r="H1" s="130"/>
      <c r="I1" s="130"/>
      <c r="J1" s="130"/>
      <c r="K1" s="163"/>
      <c r="L1" s="163"/>
      <c r="M1" s="130"/>
      <c r="N1" s="129"/>
      <c r="O1" s="129"/>
      <c r="P1" s="129"/>
      <c r="Q1" s="129"/>
      <c r="R1" s="130"/>
      <c r="S1" s="130"/>
      <c r="T1" s="130"/>
      <c r="U1" s="38"/>
      <c r="V1" s="106"/>
      <c r="W1" s="38"/>
    </row>
    <row r="2" spans="1:39" s="104" customFormat="1" ht="16.899999999999999" customHeight="1" thickBot="1">
      <c r="B2" s="145" t="s">
        <v>103</v>
      </c>
      <c r="C2" s="551" t="str">
        <f>'1042Af Demande'!$D$24</f>
        <v/>
      </c>
      <c r="D2" s="552"/>
      <c r="E2" s="130"/>
      <c r="F2" s="196"/>
      <c r="G2" s="130"/>
      <c r="H2" s="130"/>
      <c r="I2" s="130"/>
      <c r="J2" s="130"/>
      <c r="K2" s="169"/>
      <c r="L2" s="169"/>
      <c r="M2" s="130"/>
      <c r="N2" s="163"/>
      <c r="O2" s="130"/>
      <c r="P2" s="130"/>
      <c r="Q2" s="131"/>
      <c r="R2" s="130"/>
      <c r="S2" s="130"/>
      <c r="T2" s="130"/>
      <c r="U2" s="38"/>
      <c r="V2" s="106"/>
      <c r="W2" s="38"/>
      <c r="Y2" s="104">
        <f>YEAR('1042Af Demande'!B$24)</f>
        <v>1900</v>
      </c>
      <c r="Z2" s="104" t="s">
        <v>104</v>
      </c>
    </row>
    <row r="3" spans="1:39" s="21" customFormat="1" ht="51.6" customHeight="1" thickBot="1">
      <c r="D3" s="108"/>
      <c r="E3" s="141"/>
      <c r="F3" s="196"/>
      <c r="G3" s="130"/>
      <c r="H3" s="130"/>
      <c r="I3" s="130"/>
      <c r="J3" s="130"/>
      <c r="K3" s="169"/>
      <c r="L3" s="169"/>
      <c r="M3" s="130"/>
      <c r="N3" s="131"/>
      <c r="O3" s="131"/>
      <c r="P3" s="130"/>
      <c r="Q3" s="131"/>
      <c r="R3" s="141"/>
      <c r="S3" s="142"/>
      <c r="T3" s="141"/>
      <c r="U3" s="139"/>
      <c r="V3" s="137"/>
      <c r="W3" s="139"/>
      <c r="Y3" s="21">
        <v>18</v>
      </c>
      <c r="Z3" s="21" t="s">
        <v>105</v>
      </c>
    </row>
    <row r="4" spans="1:39" s="197" customFormat="1" ht="16.899999999999999" customHeight="1" thickBot="1">
      <c r="A4" s="140" t="s">
        <v>106</v>
      </c>
      <c r="B4" s="186"/>
      <c r="C4" s="186"/>
      <c r="D4" s="187"/>
      <c r="E4" s="189"/>
      <c r="F4" s="188" t="s">
        <v>107</v>
      </c>
      <c r="G4" s="189"/>
      <c r="H4" s="189"/>
      <c r="I4" s="189"/>
      <c r="J4" s="132"/>
      <c r="K4" s="132"/>
      <c r="L4" s="190"/>
      <c r="M4" s="140" t="s">
        <v>627</v>
      </c>
      <c r="N4" s="132"/>
      <c r="O4" s="132"/>
      <c r="P4" s="132"/>
      <c r="Q4" s="132"/>
      <c r="R4" s="132"/>
      <c r="S4" s="132"/>
      <c r="T4" s="191"/>
      <c r="U4" s="187" t="s">
        <v>626</v>
      </c>
      <c r="V4" s="132"/>
      <c r="W4" s="192"/>
      <c r="X4" s="193"/>
      <c r="Y4" s="194" t="str">
        <f>'1042Af Demande'!$B$27</f>
        <v/>
      </c>
      <c r="Z4" s="195"/>
      <c r="AA4" s="195"/>
      <c r="AB4" s="195"/>
      <c r="AC4" s="196"/>
      <c r="AD4" s="107"/>
      <c r="AE4" s="107"/>
      <c r="AF4" s="107"/>
      <c r="AG4" s="107"/>
      <c r="AH4" s="195" t="e">
        <f>'1042Af Demande'!B28-1</f>
        <v>#VALUE!</v>
      </c>
      <c r="AI4" s="107"/>
      <c r="AJ4" s="107"/>
      <c r="AK4" s="107"/>
      <c r="AL4" s="107"/>
      <c r="AM4" s="107"/>
    </row>
    <row r="5" spans="1:39" s="71" customFormat="1" ht="26.85" customHeight="1">
      <c r="A5" s="571" t="s">
        <v>108</v>
      </c>
      <c r="B5" s="567" t="s">
        <v>109</v>
      </c>
      <c r="C5" s="567" t="s">
        <v>110</v>
      </c>
      <c r="D5" s="569" t="s">
        <v>111</v>
      </c>
      <c r="E5" s="573" t="s">
        <v>623</v>
      </c>
      <c r="F5" s="565" t="s">
        <v>112</v>
      </c>
      <c r="G5" s="563" t="s">
        <v>113</v>
      </c>
      <c r="H5" s="557" t="s">
        <v>573</v>
      </c>
      <c r="I5" s="553" t="s">
        <v>574</v>
      </c>
      <c r="J5" s="553" t="s">
        <v>114</v>
      </c>
      <c r="K5" s="553" t="s">
        <v>570</v>
      </c>
      <c r="L5" s="541" t="s">
        <v>575</v>
      </c>
      <c r="M5" s="555" t="s">
        <v>632</v>
      </c>
      <c r="N5" s="556"/>
      <c r="O5" s="561" t="s">
        <v>576</v>
      </c>
      <c r="P5" s="563" t="s">
        <v>598</v>
      </c>
      <c r="Q5" s="559" t="s">
        <v>68</v>
      </c>
      <c r="R5" s="560"/>
      <c r="S5" s="553" t="s">
        <v>115</v>
      </c>
      <c r="T5" s="541" t="s">
        <v>577</v>
      </c>
      <c r="U5" s="543" t="s">
        <v>550</v>
      </c>
      <c r="V5" s="545" t="s">
        <v>74</v>
      </c>
      <c r="W5" s="547" t="s">
        <v>76</v>
      </c>
      <c r="X5" s="77"/>
      <c r="Y5" s="65"/>
      <c r="Z5" s="68"/>
      <c r="AA5" s="68"/>
      <c r="AB5" s="68"/>
      <c r="AC5" s="70"/>
      <c r="AD5" s="69"/>
      <c r="AE5" s="69"/>
      <c r="AF5" s="69"/>
      <c r="AG5" s="69"/>
      <c r="AH5" s="68"/>
      <c r="AI5" s="69"/>
      <c r="AJ5" s="69"/>
      <c r="AK5" s="69"/>
      <c r="AL5" s="69"/>
      <c r="AM5" s="69"/>
    </row>
    <row r="6" spans="1:39" s="31" customFormat="1" ht="26.85" customHeight="1">
      <c r="A6" s="572"/>
      <c r="B6" s="568"/>
      <c r="C6" s="568"/>
      <c r="D6" s="570"/>
      <c r="E6" s="574"/>
      <c r="F6" s="566"/>
      <c r="G6" s="564"/>
      <c r="H6" s="558"/>
      <c r="I6" s="554"/>
      <c r="J6" s="554"/>
      <c r="K6" s="554"/>
      <c r="L6" s="542"/>
      <c r="M6" s="495" t="s">
        <v>116</v>
      </c>
      <c r="N6" s="135" t="s">
        <v>572</v>
      </c>
      <c r="O6" s="562"/>
      <c r="P6" s="564"/>
      <c r="Q6" s="136" t="s">
        <v>117</v>
      </c>
      <c r="R6" s="346" t="s">
        <v>118</v>
      </c>
      <c r="S6" s="554"/>
      <c r="T6" s="542"/>
      <c r="U6" s="544"/>
      <c r="V6" s="546"/>
      <c r="W6" s="548"/>
      <c r="X6" s="133"/>
      <c r="Y6" s="81" t="s">
        <v>119</v>
      </c>
      <c r="Z6" s="83" t="s">
        <v>120</v>
      </c>
      <c r="AA6" s="83" t="s">
        <v>121</v>
      </c>
      <c r="AB6" s="28" t="s">
        <v>122</v>
      </c>
      <c r="AC6" s="134" t="s">
        <v>123</v>
      </c>
      <c r="AD6" s="85" t="s">
        <v>124</v>
      </c>
      <c r="AE6" s="85" t="s">
        <v>125</v>
      </c>
      <c r="AF6" s="85" t="s">
        <v>126</v>
      </c>
      <c r="AG6" s="85" t="s">
        <v>127</v>
      </c>
      <c r="AH6" s="83" t="s">
        <v>128</v>
      </c>
      <c r="AI6" s="85" t="s">
        <v>129</v>
      </c>
      <c r="AJ6" s="85" t="s">
        <v>130</v>
      </c>
      <c r="AK6" s="85" t="s">
        <v>131</v>
      </c>
      <c r="AL6" s="29" t="s">
        <v>132</v>
      </c>
      <c r="AM6" s="29"/>
    </row>
    <row r="7" spans="1:39" s="363" customFormat="1" ht="16.899999999999999" customHeight="1">
      <c r="A7" s="254" t="s">
        <v>133</v>
      </c>
      <c r="B7" s="476" t="s">
        <v>134</v>
      </c>
      <c r="C7" s="477" t="s">
        <v>135</v>
      </c>
      <c r="D7" s="478">
        <v>31079</v>
      </c>
      <c r="E7" s="472" t="s">
        <v>615</v>
      </c>
      <c r="F7" s="256"/>
      <c r="G7" s="257">
        <v>22.5</v>
      </c>
      <c r="H7" s="349">
        <v>13</v>
      </c>
      <c r="I7" s="255">
        <v>2000</v>
      </c>
      <c r="J7" s="350">
        <v>25</v>
      </c>
      <c r="K7" s="255">
        <v>7</v>
      </c>
      <c r="L7" s="351">
        <v>40</v>
      </c>
      <c r="M7" s="256">
        <f>IF(A7="","",L7)</f>
        <v>40</v>
      </c>
      <c r="N7" s="257">
        <v>184</v>
      </c>
      <c r="O7" s="352">
        <v>123</v>
      </c>
      <c r="P7" s="257">
        <v>8</v>
      </c>
      <c r="Q7" s="352">
        <v>-5</v>
      </c>
      <c r="R7" s="257">
        <v>6</v>
      </c>
      <c r="S7" s="255">
        <v>15</v>
      </c>
      <c r="T7" s="351">
        <v>0</v>
      </c>
      <c r="U7" s="353"/>
      <c r="V7" s="354"/>
      <c r="W7" s="355"/>
      <c r="X7" s="356"/>
      <c r="Y7" s="357"/>
      <c r="Z7" s="357"/>
      <c r="AA7" s="358"/>
      <c r="AB7" s="358"/>
      <c r="AC7" s="359"/>
      <c r="AD7" s="358"/>
      <c r="AE7" s="358"/>
      <c r="AF7" s="358"/>
      <c r="AG7" s="358"/>
      <c r="AH7" s="360"/>
      <c r="AI7" s="361"/>
      <c r="AJ7" s="360"/>
      <c r="AK7" s="360"/>
      <c r="AL7" s="361"/>
      <c r="AM7" s="362"/>
    </row>
    <row r="8" spans="1:39" s="363" customFormat="1" ht="16.899999999999999" customHeight="1">
      <c r="A8" s="335"/>
      <c r="B8" s="479"/>
      <c r="C8" s="479"/>
      <c r="D8" s="481"/>
      <c r="E8" s="473"/>
      <c r="F8" s="198"/>
      <c r="G8" s="175"/>
      <c r="H8" s="336"/>
      <c r="I8" s="143"/>
      <c r="J8" s="251"/>
      <c r="K8" s="143"/>
      <c r="L8" s="252"/>
      <c r="M8" s="198"/>
      <c r="N8" s="203"/>
      <c r="O8" s="203"/>
      <c r="P8" s="175"/>
      <c r="Q8" s="203"/>
      <c r="R8" s="175"/>
      <c r="S8" s="143"/>
      <c r="T8" s="252"/>
      <c r="U8" s="204"/>
      <c r="V8" s="205"/>
      <c r="W8" s="206"/>
      <c r="X8" s="356"/>
      <c r="Y8" s="199">
        <f t="shared" ref="Y8" si="0">IF(Y$2-YEAR(D8)&lt;Y$3,0,1)</f>
        <v>0</v>
      </c>
      <c r="Z8" s="199">
        <f>IF('1042Ef Décompte'!D12="",0,1)</f>
        <v>0</v>
      </c>
      <c r="AA8" s="45" t="e">
        <f>ROUND((K8+J8)/(Y$4-(K8+J8))*100,2)</f>
        <v>#VALUE!</v>
      </c>
      <c r="AB8" s="45">
        <f t="shared" ref="AB8" si="1">ROUND(H8,0)/12</f>
        <v>0</v>
      </c>
      <c r="AC8" s="56" t="str">
        <f t="shared" ref="AC8" si="2">IF(AND(A8="",B8="",C8=""),"",ROUND((Y$4-(K8+J8))*L8/60,1))</f>
        <v/>
      </c>
      <c r="AD8" s="45" t="str">
        <f>IF(OR(AND(A8="",B8="",C8=""),G8=0,G8=""),"",ROUND((1+AA8/100)*AB8*G8,2))</f>
        <v/>
      </c>
      <c r="AE8" s="45" t="str">
        <f>IF(OR(AND(A8="",B8="",C8=""),G8=0,G8="",M8=0,M8=""),"",ROUND((1+AA8/100)*(I8/(Y$4*L8/5)+AB8*G8),2))</f>
        <v/>
      </c>
      <c r="AF8" s="45" t="str">
        <f t="shared" ref="AF8" si="3">IF(OR(AND(A8="",B8="",C8=""),F8=0,F8="",AC8=0,AC8=""),"",ROUND((AB8*F8/AC8),2))</f>
        <v/>
      </c>
      <c r="AG8" s="45" t="str">
        <f t="shared" ref="AG8" si="4">IF(OR(AND(A8="",B8="",C8=""),F8=0,F8="",AC8=0,AC8=""),"",ROUND((I8/(12*AB8*F8)+1)*AB8*F8/AC8,2))</f>
        <v/>
      </c>
      <c r="AH8" s="200" t="str">
        <f t="shared" ref="AH8" si="5">IF(OR(AND(A8="",B8="",C8=""),AC8=0,AC8=""),"",ROUND(AH$4 / AC8,1))</f>
        <v/>
      </c>
      <c r="AI8" s="201" t="str">
        <f t="shared" ref="AI8" si="6">IF(OR(AND(A8="",B8="",C8=""),Y$4=""),"",IF(AND(G8&gt;0,I8&gt;0),AE8, IF(G8&gt;0,AD8, IF(AND(F8&gt;0,I8&gt;0),AG8,AF8))))</f>
        <v/>
      </c>
      <c r="AJ8" s="200" t="str">
        <f t="shared" ref="AJ8" si="7">IF(AH8&lt;AI8,AH8,AI8)</f>
        <v/>
      </c>
      <c r="AK8" s="200" t="str">
        <f>IF(AH8&lt;AI8,Übersetzungstexte!A$184,"")</f>
        <v/>
      </c>
      <c r="AL8" s="201" t="str">
        <f t="shared" ref="AL8" si="8">IF(AND(B8="",C8=""),"",CONCATENATE(B8,", ",C8))</f>
        <v/>
      </c>
      <c r="AM8" s="362"/>
    </row>
    <row r="9" spans="1:39" s="202" customFormat="1" ht="16.899999999999999" customHeight="1">
      <c r="A9" s="335"/>
      <c r="B9" s="479"/>
      <c r="C9" s="480"/>
      <c r="D9" s="481"/>
      <c r="E9" s="474"/>
      <c r="F9" s="198"/>
      <c r="G9" s="175"/>
      <c r="H9" s="336"/>
      <c r="I9" s="143"/>
      <c r="J9" s="251"/>
      <c r="K9" s="143"/>
      <c r="L9" s="252"/>
      <c r="M9" s="198"/>
      <c r="N9" s="175"/>
      <c r="O9" s="203"/>
      <c r="P9" s="175"/>
      <c r="Q9" s="203"/>
      <c r="R9" s="175"/>
      <c r="S9" s="143"/>
      <c r="T9" s="252"/>
      <c r="U9" s="204"/>
      <c r="V9" s="205"/>
      <c r="W9" s="206"/>
      <c r="X9" s="193"/>
      <c r="Y9" s="199">
        <f t="shared" ref="Y9:Y71" si="9">IF(Y$2-YEAR(D9)&lt;Y$3,0,1)</f>
        <v>0</v>
      </c>
      <c r="Z9" s="199">
        <f>IF('1042Ef Décompte'!D13="",0,1)</f>
        <v>0</v>
      </c>
      <c r="AA9" s="45" t="e">
        <f t="shared" ref="AA9:AA71" si="10">ROUND((K9+J9)/(Y$4-(K9+J9))*100,2)</f>
        <v>#VALUE!</v>
      </c>
      <c r="AB9" s="45">
        <f t="shared" ref="AB9:AB71" si="11">ROUND(H9,0)/12</f>
        <v>0</v>
      </c>
      <c r="AC9" s="56" t="str">
        <f t="shared" ref="AC9:AC71" si="12">IF(AND(A9="",B9="",C9=""),"",ROUND((Y$4-(K9+J9))*L9/60,1))</f>
        <v/>
      </c>
      <c r="AD9" s="45" t="str">
        <f t="shared" ref="AD9:AD72" si="13">IF(OR(AND(A9="",B9="",C9=""),G9=0,G9=""),"",ROUND((1+AA9/100)*AB9*G9,2))</f>
        <v/>
      </c>
      <c r="AE9" s="45" t="str">
        <f t="shared" ref="AE9:AE72" si="14">IF(OR(AND(A9="",B9="",C9=""),G9=0,G9="",M9=0,M9=""),"",ROUND((1+AA9/100)*(I9/(Y$4*L9/5)+AB9*G9),2))</f>
        <v/>
      </c>
      <c r="AF9" s="45" t="str">
        <f t="shared" ref="AF9:AF71" si="15">IF(OR(AND(A9="",B9="",C9=""),F9=0,F9="",AC9=0,AC9=""),"",ROUND((AB9*F9/AC9),2))</f>
        <v/>
      </c>
      <c r="AG9" s="45" t="str">
        <f t="shared" ref="AG9:AG71" si="16">IF(OR(AND(A9="",B9="",C9=""),F9=0,F9="",AC9=0,AC9=""),"",ROUND((I9/(12*AB9*F9)+1)*AB9*F9/AC9,2))</f>
        <v/>
      </c>
      <c r="AH9" s="200" t="str">
        <f t="shared" ref="AH9:AH71" si="17">IF(OR(AND(A9="",B9="",C9=""),AC9=0,AC9=""),"",ROUND(AH$4 / AC9,1))</f>
        <v/>
      </c>
      <c r="AI9" s="201" t="str">
        <f t="shared" ref="AI9:AI71" si="18">IF(OR(AND(A9="",B9="",C9=""),Y$4=""),"",IF(AND(G9&gt;0,I9&gt;0),AE9, IF(G9&gt;0,AD9, IF(AND(F9&gt;0,I9&gt;0),AG9,AF9))))</f>
        <v/>
      </c>
      <c r="AJ9" s="200" t="str">
        <f t="shared" ref="AJ9:AJ71" si="19">IF(AH9&lt;AI9,AH9,AI9)</f>
        <v/>
      </c>
      <c r="AK9" s="200" t="str">
        <f>IF(AH9&lt;AI9,Übersetzungstexte!A$184,"")</f>
        <v/>
      </c>
      <c r="AL9" s="201" t="str">
        <f t="shared" ref="AL9:AL71" si="20">IF(AND(B9="",C9=""),"",CONCATENATE(B9,", ",C9))</f>
        <v/>
      </c>
      <c r="AM9" s="113"/>
    </row>
    <row r="10" spans="1:39" s="202" customFormat="1" ht="16.899999999999999" customHeight="1">
      <c r="A10" s="335"/>
      <c r="B10" s="479"/>
      <c r="C10" s="480"/>
      <c r="D10" s="481"/>
      <c r="E10" s="475"/>
      <c r="F10" s="198"/>
      <c r="G10" s="175"/>
      <c r="H10" s="336"/>
      <c r="I10" s="143"/>
      <c r="J10" s="251"/>
      <c r="K10" s="143"/>
      <c r="L10" s="252"/>
      <c r="M10" s="198"/>
      <c r="N10" s="175"/>
      <c r="O10" s="203"/>
      <c r="P10" s="175"/>
      <c r="Q10" s="203"/>
      <c r="R10" s="175"/>
      <c r="S10" s="143"/>
      <c r="T10" s="252"/>
      <c r="U10" s="204"/>
      <c r="V10" s="205"/>
      <c r="W10" s="206"/>
      <c r="X10" s="193"/>
      <c r="Y10" s="199">
        <f t="shared" si="9"/>
        <v>0</v>
      </c>
      <c r="Z10" s="199">
        <f>IF('1042Ef Décompte'!D14="",0,1)</f>
        <v>0</v>
      </c>
      <c r="AA10" s="45" t="e">
        <f t="shared" si="10"/>
        <v>#VALUE!</v>
      </c>
      <c r="AB10" s="45">
        <f t="shared" si="11"/>
        <v>0</v>
      </c>
      <c r="AC10" s="56" t="str">
        <f t="shared" si="12"/>
        <v/>
      </c>
      <c r="AD10" s="45" t="str">
        <f t="shared" si="13"/>
        <v/>
      </c>
      <c r="AE10" s="45" t="str">
        <f t="shared" si="14"/>
        <v/>
      </c>
      <c r="AF10" s="45" t="str">
        <f t="shared" si="15"/>
        <v/>
      </c>
      <c r="AG10" s="45" t="str">
        <f t="shared" si="16"/>
        <v/>
      </c>
      <c r="AH10" s="200" t="str">
        <f t="shared" si="17"/>
        <v/>
      </c>
      <c r="AI10" s="201" t="str">
        <f t="shared" si="18"/>
        <v/>
      </c>
      <c r="AJ10" s="200" t="str">
        <f t="shared" si="19"/>
        <v/>
      </c>
      <c r="AK10" s="200" t="str">
        <f>IF(AH10&lt;AI10,Übersetzungstexte!A$184,"")</f>
        <v/>
      </c>
      <c r="AL10" s="201" t="str">
        <f t="shared" si="20"/>
        <v/>
      </c>
      <c r="AM10" s="113"/>
    </row>
    <row r="11" spans="1:39" s="202" customFormat="1" ht="16.899999999999999" customHeight="1">
      <c r="A11" s="335"/>
      <c r="B11" s="479"/>
      <c r="C11" s="480"/>
      <c r="D11" s="481"/>
      <c r="E11" s="475"/>
      <c r="F11" s="198"/>
      <c r="G11" s="175"/>
      <c r="H11" s="336"/>
      <c r="I11" s="143"/>
      <c r="J11" s="251"/>
      <c r="K11" s="143"/>
      <c r="L11" s="252"/>
      <c r="M11" s="198"/>
      <c r="N11" s="175"/>
      <c r="O11" s="203"/>
      <c r="P11" s="175"/>
      <c r="Q11" s="203"/>
      <c r="R11" s="175"/>
      <c r="S11" s="143"/>
      <c r="T11" s="252"/>
      <c r="U11" s="204"/>
      <c r="V11" s="205"/>
      <c r="W11" s="206"/>
      <c r="X11" s="193"/>
      <c r="Y11" s="199">
        <f t="shared" si="9"/>
        <v>0</v>
      </c>
      <c r="Z11" s="199">
        <f>IF('1042Ef Décompte'!D15="",0,1)</f>
        <v>0</v>
      </c>
      <c r="AA11" s="45" t="e">
        <f t="shared" si="10"/>
        <v>#VALUE!</v>
      </c>
      <c r="AB11" s="45">
        <f t="shared" si="11"/>
        <v>0</v>
      </c>
      <c r="AC11" s="56" t="str">
        <f t="shared" si="12"/>
        <v/>
      </c>
      <c r="AD11" s="45" t="str">
        <f t="shared" si="13"/>
        <v/>
      </c>
      <c r="AE11" s="45" t="str">
        <f t="shared" si="14"/>
        <v/>
      </c>
      <c r="AF11" s="45" t="str">
        <f t="shared" si="15"/>
        <v/>
      </c>
      <c r="AG11" s="45" t="str">
        <f t="shared" si="16"/>
        <v/>
      </c>
      <c r="AH11" s="200" t="str">
        <f t="shared" si="17"/>
        <v/>
      </c>
      <c r="AI11" s="201" t="str">
        <f t="shared" si="18"/>
        <v/>
      </c>
      <c r="AJ11" s="200" t="str">
        <f t="shared" si="19"/>
        <v/>
      </c>
      <c r="AK11" s="200" t="str">
        <f>IF(AH11&lt;AI11,Übersetzungstexte!A$184,"")</f>
        <v/>
      </c>
      <c r="AL11" s="201" t="str">
        <f t="shared" si="20"/>
        <v/>
      </c>
      <c r="AM11" s="113"/>
    </row>
    <row r="12" spans="1:39" s="202" customFormat="1" ht="16.899999999999999" customHeight="1">
      <c r="A12" s="335"/>
      <c r="B12" s="479"/>
      <c r="C12" s="480"/>
      <c r="D12" s="481"/>
      <c r="E12" s="475"/>
      <c r="F12" s="198"/>
      <c r="G12" s="175"/>
      <c r="H12" s="336"/>
      <c r="I12" s="143"/>
      <c r="J12" s="251"/>
      <c r="K12" s="143"/>
      <c r="L12" s="252"/>
      <c r="M12" s="198" t="str">
        <f t="shared" ref="M12" si="21">IF(A12="","",L12)</f>
        <v/>
      </c>
      <c r="N12" s="175"/>
      <c r="O12" s="203"/>
      <c r="P12" s="175"/>
      <c r="Q12" s="203"/>
      <c r="R12" s="175"/>
      <c r="S12" s="143"/>
      <c r="T12" s="252"/>
      <c r="U12" s="204"/>
      <c r="V12" s="205"/>
      <c r="W12" s="206"/>
      <c r="X12" s="193"/>
      <c r="Y12" s="199">
        <f t="shared" si="9"/>
        <v>0</v>
      </c>
      <c r="Z12" s="199">
        <f>IF('1042Ef Décompte'!D16="",0,1)</f>
        <v>0</v>
      </c>
      <c r="AA12" s="45" t="e">
        <f t="shared" si="10"/>
        <v>#VALUE!</v>
      </c>
      <c r="AB12" s="45">
        <f t="shared" si="11"/>
        <v>0</v>
      </c>
      <c r="AC12" s="56" t="str">
        <f t="shared" si="12"/>
        <v/>
      </c>
      <c r="AD12" s="45" t="str">
        <f t="shared" si="13"/>
        <v/>
      </c>
      <c r="AE12" s="45" t="str">
        <f t="shared" si="14"/>
        <v/>
      </c>
      <c r="AF12" s="45" t="str">
        <f t="shared" si="15"/>
        <v/>
      </c>
      <c r="AG12" s="45" t="str">
        <f t="shared" si="16"/>
        <v/>
      </c>
      <c r="AH12" s="200" t="str">
        <f t="shared" si="17"/>
        <v/>
      </c>
      <c r="AI12" s="201" t="str">
        <f t="shared" si="18"/>
        <v/>
      </c>
      <c r="AJ12" s="200" t="str">
        <f t="shared" si="19"/>
        <v/>
      </c>
      <c r="AK12" s="200" t="str">
        <f>IF(AH12&lt;AI12,Übersetzungstexte!A$184,"")</f>
        <v/>
      </c>
      <c r="AL12" s="201" t="str">
        <f t="shared" si="20"/>
        <v/>
      </c>
      <c r="AM12" s="113"/>
    </row>
    <row r="13" spans="1:39" s="202" customFormat="1" ht="16.899999999999999" customHeight="1">
      <c r="A13" s="335"/>
      <c r="B13" s="479"/>
      <c r="C13" s="480"/>
      <c r="D13" s="481"/>
      <c r="E13" s="475"/>
      <c r="F13" s="198"/>
      <c r="G13" s="175"/>
      <c r="H13" s="336"/>
      <c r="I13" s="143"/>
      <c r="J13" s="251"/>
      <c r="K13" s="143"/>
      <c r="L13" s="252"/>
      <c r="M13" s="198" t="str">
        <f t="shared" ref="M13:M71" si="22">IF(A13="","",L13)</f>
        <v/>
      </c>
      <c r="N13" s="175"/>
      <c r="O13" s="203"/>
      <c r="P13" s="175"/>
      <c r="Q13" s="203"/>
      <c r="R13" s="175"/>
      <c r="S13" s="143"/>
      <c r="T13" s="252"/>
      <c r="U13" s="204"/>
      <c r="V13" s="205"/>
      <c r="W13" s="206"/>
      <c r="X13" s="193"/>
      <c r="Y13" s="199">
        <f t="shared" si="9"/>
        <v>0</v>
      </c>
      <c r="Z13" s="199">
        <f>IF('1042Ef Décompte'!D17="",0,1)</f>
        <v>0</v>
      </c>
      <c r="AA13" s="45" t="e">
        <f t="shared" si="10"/>
        <v>#VALUE!</v>
      </c>
      <c r="AB13" s="45">
        <f t="shared" si="11"/>
        <v>0</v>
      </c>
      <c r="AC13" s="56" t="str">
        <f t="shared" si="12"/>
        <v/>
      </c>
      <c r="AD13" s="45" t="str">
        <f t="shared" si="13"/>
        <v/>
      </c>
      <c r="AE13" s="45" t="str">
        <f t="shared" si="14"/>
        <v/>
      </c>
      <c r="AF13" s="45" t="str">
        <f t="shared" si="15"/>
        <v/>
      </c>
      <c r="AG13" s="45" t="str">
        <f t="shared" si="16"/>
        <v/>
      </c>
      <c r="AH13" s="200" t="str">
        <f t="shared" si="17"/>
        <v/>
      </c>
      <c r="AI13" s="201" t="str">
        <f t="shared" si="18"/>
        <v/>
      </c>
      <c r="AJ13" s="200" t="str">
        <f t="shared" si="19"/>
        <v/>
      </c>
      <c r="AK13" s="200" t="str">
        <f>IF(AH13&lt;AI13,Übersetzungstexte!A$184,"")</f>
        <v/>
      </c>
      <c r="AL13" s="201" t="str">
        <f t="shared" si="20"/>
        <v/>
      </c>
      <c r="AM13" s="113"/>
    </row>
    <row r="14" spans="1:39" s="202" customFormat="1" ht="16.899999999999999" customHeight="1">
      <c r="A14" s="335"/>
      <c r="B14" s="479"/>
      <c r="C14" s="480"/>
      <c r="D14" s="481"/>
      <c r="E14" s="475"/>
      <c r="F14" s="198"/>
      <c r="G14" s="175"/>
      <c r="H14" s="336"/>
      <c r="I14" s="143"/>
      <c r="J14" s="251"/>
      <c r="K14" s="143"/>
      <c r="L14" s="252"/>
      <c r="M14" s="198" t="str">
        <f t="shared" si="22"/>
        <v/>
      </c>
      <c r="N14" s="175"/>
      <c r="O14" s="203"/>
      <c r="P14" s="175"/>
      <c r="Q14" s="203"/>
      <c r="R14" s="175"/>
      <c r="S14" s="143"/>
      <c r="T14" s="252"/>
      <c r="U14" s="204"/>
      <c r="V14" s="205"/>
      <c r="W14" s="206"/>
      <c r="X14" s="193"/>
      <c r="Y14" s="199">
        <f t="shared" si="9"/>
        <v>0</v>
      </c>
      <c r="Z14" s="199">
        <f>IF('1042Ef Décompte'!D18="",0,1)</f>
        <v>0</v>
      </c>
      <c r="AA14" s="45" t="e">
        <f t="shared" si="10"/>
        <v>#VALUE!</v>
      </c>
      <c r="AB14" s="45">
        <f t="shared" si="11"/>
        <v>0</v>
      </c>
      <c r="AC14" s="56" t="str">
        <f t="shared" si="12"/>
        <v/>
      </c>
      <c r="AD14" s="45" t="str">
        <f t="shared" si="13"/>
        <v/>
      </c>
      <c r="AE14" s="45" t="str">
        <f t="shared" si="14"/>
        <v/>
      </c>
      <c r="AF14" s="45" t="str">
        <f t="shared" si="15"/>
        <v/>
      </c>
      <c r="AG14" s="45" t="str">
        <f t="shared" si="16"/>
        <v/>
      </c>
      <c r="AH14" s="200" t="str">
        <f t="shared" si="17"/>
        <v/>
      </c>
      <c r="AI14" s="201" t="str">
        <f t="shared" si="18"/>
        <v/>
      </c>
      <c r="AJ14" s="200" t="str">
        <f t="shared" si="19"/>
        <v/>
      </c>
      <c r="AK14" s="200" t="str">
        <f>IF(AH14&lt;AI14,Übersetzungstexte!A$184,"")</f>
        <v/>
      </c>
      <c r="AL14" s="201" t="str">
        <f t="shared" si="20"/>
        <v/>
      </c>
      <c r="AM14" s="113"/>
    </row>
    <row r="15" spans="1:39" s="202" customFormat="1" ht="16.899999999999999" customHeight="1">
      <c r="A15" s="335"/>
      <c r="B15" s="479"/>
      <c r="C15" s="480"/>
      <c r="D15" s="481"/>
      <c r="E15" s="475"/>
      <c r="F15" s="198"/>
      <c r="G15" s="175"/>
      <c r="H15" s="336"/>
      <c r="I15" s="143"/>
      <c r="J15" s="251"/>
      <c r="K15" s="143"/>
      <c r="L15" s="252"/>
      <c r="M15" s="198" t="str">
        <f t="shared" si="22"/>
        <v/>
      </c>
      <c r="N15" s="175"/>
      <c r="O15" s="203"/>
      <c r="P15" s="175"/>
      <c r="Q15" s="203"/>
      <c r="R15" s="175"/>
      <c r="S15" s="143"/>
      <c r="T15" s="252"/>
      <c r="U15" s="204"/>
      <c r="V15" s="205"/>
      <c r="W15" s="206"/>
      <c r="X15" s="193"/>
      <c r="Y15" s="199">
        <f t="shared" si="9"/>
        <v>0</v>
      </c>
      <c r="Z15" s="199">
        <f>IF('1042Ef Décompte'!D19="",0,1)</f>
        <v>0</v>
      </c>
      <c r="AA15" s="45" t="e">
        <f t="shared" si="10"/>
        <v>#VALUE!</v>
      </c>
      <c r="AB15" s="45">
        <f t="shared" si="11"/>
        <v>0</v>
      </c>
      <c r="AC15" s="56" t="str">
        <f t="shared" si="12"/>
        <v/>
      </c>
      <c r="AD15" s="45" t="str">
        <f t="shared" si="13"/>
        <v/>
      </c>
      <c r="AE15" s="45" t="str">
        <f t="shared" si="14"/>
        <v/>
      </c>
      <c r="AF15" s="45" t="str">
        <f t="shared" si="15"/>
        <v/>
      </c>
      <c r="AG15" s="45" t="str">
        <f t="shared" si="16"/>
        <v/>
      </c>
      <c r="AH15" s="200" t="str">
        <f t="shared" si="17"/>
        <v/>
      </c>
      <c r="AI15" s="201" t="str">
        <f t="shared" si="18"/>
        <v/>
      </c>
      <c r="AJ15" s="200" t="str">
        <f t="shared" si="19"/>
        <v/>
      </c>
      <c r="AK15" s="200" t="str">
        <f>IF(AH15&lt;AI15,Übersetzungstexte!A$184,"")</f>
        <v/>
      </c>
      <c r="AL15" s="201" t="str">
        <f t="shared" si="20"/>
        <v/>
      </c>
      <c r="AM15" s="113"/>
    </row>
    <row r="16" spans="1:39" s="202" customFormat="1" ht="16.899999999999999" customHeight="1">
      <c r="A16" s="335"/>
      <c r="B16" s="479"/>
      <c r="C16" s="480"/>
      <c r="D16" s="481"/>
      <c r="E16" s="475"/>
      <c r="F16" s="198"/>
      <c r="G16" s="175"/>
      <c r="H16" s="336"/>
      <c r="I16" s="143"/>
      <c r="J16" s="251"/>
      <c r="K16" s="143"/>
      <c r="L16" s="252"/>
      <c r="M16" s="198" t="str">
        <f t="shared" si="22"/>
        <v/>
      </c>
      <c r="N16" s="175"/>
      <c r="O16" s="203"/>
      <c r="P16" s="175"/>
      <c r="Q16" s="203"/>
      <c r="R16" s="175"/>
      <c r="S16" s="143"/>
      <c r="T16" s="252"/>
      <c r="U16" s="204"/>
      <c r="V16" s="205"/>
      <c r="W16" s="206"/>
      <c r="X16" s="193"/>
      <c r="Y16" s="199">
        <f t="shared" si="9"/>
        <v>0</v>
      </c>
      <c r="Z16" s="199">
        <f>IF('1042Ef Décompte'!D20="",0,1)</f>
        <v>0</v>
      </c>
      <c r="AA16" s="45" t="e">
        <f t="shared" si="10"/>
        <v>#VALUE!</v>
      </c>
      <c r="AB16" s="45">
        <f t="shared" si="11"/>
        <v>0</v>
      </c>
      <c r="AC16" s="56" t="str">
        <f t="shared" si="12"/>
        <v/>
      </c>
      <c r="AD16" s="45" t="str">
        <f t="shared" si="13"/>
        <v/>
      </c>
      <c r="AE16" s="45" t="str">
        <f t="shared" si="14"/>
        <v/>
      </c>
      <c r="AF16" s="45" t="str">
        <f t="shared" si="15"/>
        <v/>
      </c>
      <c r="AG16" s="45" t="str">
        <f t="shared" si="16"/>
        <v/>
      </c>
      <c r="AH16" s="200" t="str">
        <f t="shared" si="17"/>
        <v/>
      </c>
      <c r="AI16" s="201" t="str">
        <f t="shared" si="18"/>
        <v/>
      </c>
      <c r="AJ16" s="200" t="str">
        <f t="shared" si="19"/>
        <v/>
      </c>
      <c r="AK16" s="200" t="str">
        <f>IF(AH16&lt;AI16,Übersetzungstexte!A$184,"")</f>
        <v/>
      </c>
      <c r="AL16" s="201" t="str">
        <f t="shared" si="20"/>
        <v/>
      </c>
      <c r="AM16" s="113"/>
    </row>
    <row r="17" spans="1:39" s="202" customFormat="1" ht="16.899999999999999" customHeight="1">
      <c r="A17" s="335"/>
      <c r="B17" s="479"/>
      <c r="C17" s="480"/>
      <c r="D17" s="481"/>
      <c r="E17" s="475"/>
      <c r="F17" s="198"/>
      <c r="G17" s="175"/>
      <c r="H17" s="336"/>
      <c r="I17" s="143"/>
      <c r="J17" s="251"/>
      <c r="K17" s="143"/>
      <c r="L17" s="252"/>
      <c r="M17" s="198" t="str">
        <f t="shared" si="22"/>
        <v/>
      </c>
      <c r="N17" s="175"/>
      <c r="O17" s="203"/>
      <c r="P17" s="175"/>
      <c r="Q17" s="203"/>
      <c r="R17" s="175"/>
      <c r="S17" s="143"/>
      <c r="T17" s="252"/>
      <c r="U17" s="204"/>
      <c r="V17" s="205"/>
      <c r="W17" s="206"/>
      <c r="X17" s="193"/>
      <c r="Y17" s="199">
        <f t="shared" si="9"/>
        <v>0</v>
      </c>
      <c r="Z17" s="199">
        <f>IF('1042Ef Décompte'!D21="",0,1)</f>
        <v>0</v>
      </c>
      <c r="AA17" s="45" t="e">
        <f t="shared" si="10"/>
        <v>#VALUE!</v>
      </c>
      <c r="AB17" s="45">
        <f t="shared" si="11"/>
        <v>0</v>
      </c>
      <c r="AC17" s="56" t="str">
        <f t="shared" si="12"/>
        <v/>
      </c>
      <c r="AD17" s="45" t="str">
        <f t="shared" si="13"/>
        <v/>
      </c>
      <c r="AE17" s="45" t="str">
        <f t="shared" si="14"/>
        <v/>
      </c>
      <c r="AF17" s="45" t="str">
        <f t="shared" si="15"/>
        <v/>
      </c>
      <c r="AG17" s="45" t="str">
        <f t="shared" si="16"/>
        <v/>
      </c>
      <c r="AH17" s="200" t="str">
        <f t="shared" si="17"/>
        <v/>
      </c>
      <c r="AI17" s="201" t="str">
        <f t="shared" si="18"/>
        <v/>
      </c>
      <c r="AJ17" s="200" t="str">
        <f t="shared" si="19"/>
        <v/>
      </c>
      <c r="AK17" s="200" t="str">
        <f>IF(AH17&lt;AI17,Übersetzungstexte!A$184,"")</f>
        <v/>
      </c>
      <c r="AL17" s="201" t="str">
        <f t="shared" si="20"/>
        <v/>
      </c>
      <c r="AM17" s="113"/>
    </row>
    <row r="18" spans="1:39" s="202" customFormat="1" ht="16.899999999999999" customHeight="1">
      <c r="A18" s="335"/>
      <c r="B18" s="479"/>
      <c r="C18" s="480"/>
      <c r="D18" s="481"/>
      <c r="E18" s="475"/>
      <c r="F18" s="198"/>
      <c r="G18" s="175"/>
      <c r="H18" s="336"/>
      <c r="I18" s="143"/>
      <c r="J18" s="251"/>
      <c r="K18" s="143"/>
      <c r="L18" s="252"/>
      <c r="M18" s="198" t="str">
        <f t="shared" si="22"/>
        <v/>
      </c>
      <c r="N18" s="175"/>
      <c r="O18" s="203"/>
      <c r="P18" s="175"/>
      <c r="Q18" s="203"/>
      <c r="R18" s="175"/>
      <c r="S18" s="143"/>
      <c r="T18" s="252"/>
      <c r="U18" s="204"/>
      <c r="V18" s="205"/>
      <c r="W18" s="206"/>
      <c r="X18" s="193"/>
      <c r="Y18" s="199">
        <f t="shared" si="9"/>
        <v>0</v>
      </c>
      <c r="Z18" s="199">
        <f>IF('1042Ef Décompte'!D22="",0,1)</f>
        <v>0</v>
      </c>
      <c r="AA18" s="45" t="e">
        <f t="shared" si="10"/>
        <v>#VALUE!</v>
      </c>
      <c r="AB18" s="45">
        <f t="shared" si="11"/>
        <v>0</v>
      </c>
      <c r="AC18" s="56" t="str">
        <f t="shared" si="12"/>
        <v/>
      </c>
      <c r="AD18" s="45" t="str">
        <f t="shared" si="13"/>
        <v/>
      </c>
      <c r="AE18" s="45" t="str">
        <f t="shared" si="14"/>
        <v/>
      </c>
      <c r="AF18" s="45" t="str">
        <f t="shared" si="15"/>
        <v/>
      </c>
      <c r="AG18" s="45" t="str">
        <f t="shared" si="16"/>
        <v/>
      </c>
      <c r="AH18" s="200" t="str">
        <f t="shared" si="17"/>
        <v/>
      </c>
      <c r="AI18" s="201" t="str">
        <f t="shared" si="18"/>
        <v/>
      </c>
      <c r="AJ18" s="200" t="str">
        <f t="shared" si="19"/>
        <v/>
      </c>
      <c r="AK18" s="200" t="str">
        <f>IF(AH18&lt;AI18,Übersetzungstexte!A$184,"")</f>
        <v/>
      </c>
      <c r="AL18" s="201" t="str">
        <f t="shared" si="20"/>
        <v/>
      </c>
      <c r="AM18" s="113"/>
    </row>
    <row r="19" spans="1:39" s="202" customFormat="1" ht="16.899999999999999" customHeight="1">
      <c r="A19" s="335"/>
      <c r="B19" s="479"/>
      <c r="C19" s="480"/>
      <c r="D19" s="481"/>
      <c r="E19" s="475"/>
      <c r="F19" s="198"/>
      <c r="G19" s="175"/>
      <c r="H19" s="336"/>
      <c r="I19" s="143"/>
      <c r="J19" s="251"/>
      <c r="K19" s="143"/>
      <c r="L19" s="252"/>
      <c r="M19" s="198" t="str">
        <f t="shared" si="22"/>
        <v/>
      </c>
      <c r="N19" s="175"/>
      <c r="O19" s="203"/>
      <c r="P19" s="175"/>
      <c r="Q19" s="203"/>
      <c r="R19" s="175"/>
      <c r="S19" s="143"/>
      <c r="T19" s="252"/>
      <c r="U19" s="204"/>
      <c r="V19" s="205"/>
      <c r="W19" s="206"/>
      <c r="X19" s="193"/>
      <c r="Y19" s="199">
        <f t="shared" si="9"/>
        <v>0</v>
      </c>
      <c r="Z19" s="199">
        <f>IF('1042Ef Décompte'!D23="",0,1)</f>
        <v>0</v>
      </c>
      <c r="AA19" s="45" t="e">
        <f t="shared" si="10"/>
        <v>#VALUE!</v>
      </c>
      <c r="AB19" s="45">
        <f t="shared" si="11"/>
        <v>0</v>
      </c>
      <c r="AC19" s="56" t="str">
        <f t="shared" si="12"/>
        <v/>
      </c>
      <c r="AD19" s="45" t="str">
        <f t="shared" si="13"/>
        <v/>
      </c>
      <c r="AE19" s="45" t="str">
        <f t="shared" si="14"/>
        <v/>
      </c>
      <c r="AF19" s="45" t="str">
        <f t="shared" si="15"/>
        <v/>
      </c>
      <c r="AG19" s="45" t="str">
        <f t="shared" si="16"/>
        <v/>
      </c>
      <c r="AH19" s="200" t="str">
        <f t="shared" si="17"/>
        <v/>
      </c>
      <c r="AI19" s="201" t="str">
        <f t="shared" si="18"/>
        <v/>
      </c>
      <c r="AJ19" s="200" t="str">
        <f t="shared" si="19"/>
        <v/>
      </c>
      <c r="AK19" s="200" t="str">
        <f>IF(AH19&lt;AI19,Übersetzungstexte!A$184,"")</f>
        <v/>
      </c>
      <c r="AL19" s="201" t="str">
        <f t="shared" si="20"/>
        <v/>
      </c>
      <c r="AM19" s="113"/>
    </row>
    <row r="20" spans="1:39" s="202" customFormat="1" ht="16.899999999999999" customHeight="1">
      <c r="A20" s="335"/>
      <c r="B20" s="479"/>
      <c r="C20" s="480"/>
      <c r="D20" s="481"/>
      <c r="E20" s="475"/>
      <c r="F20" s="198"/>
      <c r="G20" s="175"/>
      <c r="H20" s="336"/>
      <c r="I20" s="143"/>
      <c r="J20" s="251"/>
      <c r="K20" s="143"/>
      <c r="L20" s="252"/>
      <c r="M20" s="198" t="str">
        <f t="shared" si="22"/>
        <v/>
      </c>
      <c r="N20" s="175"/>
      <c r="O20" s="203"/>
      <c r="P20" s="175"/>
      <c r="Q20" s="203"/>
      <c r="R20" s="175"/>
      <c r="S20" s="143"/>
      <c r="T20" s="252"/>
      <c r="U20" s="204"/>
      <c r="V20" s="205"/>
      <c r="W20" s="206"/>
      <c r="X20" s="193"/>
      <c r="Y20" s="199">
        <f t="shared" si="9"/>
        <v>0</v>
      </c>
      <c r="Z20" s="199">
        <f>IF('1042Ef Décompte'!D24="",0,1)</f>
        <v>0</v>
      </c>
      <c r="AA20" s="45" t="e">
        <f t="shared" si="10"/>
        <v>#VALUE!</v>
      </c>
      <c r="AB20" s="45">
        <f t="shared" si="11"/>
        <v>0</v>
      </c>
      <c r="AC20" s="56" t="str">
        <f t="shared" si="12"/>
        <v/>
      </c>
      <c r="AD20" s="45" t="str">
        <f t="shared" si="13"/>
        <v/>
      </c>
      <c r="AE20" s="45" t="str">
        <f t="shared" si="14"/>
        <v/>
      </c>
      <c r="AF20" s="45" t="str">
        <f t="shared" si="15"/>
        <v/>
      </c>
      <c r="AG20" s="45" t="str">
        <f t="shared" si="16"/>
        <v/>
      </c>
      <c r="AH20" s="200" t="str">
        <f t="shared" si="17"/>
        <v/>
      </c>
      <c r="AI20" s="201" t="str">
        <f t="shared" si="18"/>
        <v/>
      </c>
      <c r="AJ20" s="200" t="str">
        <f t="shared" si="19"/>
        <v/>
      </c>
      <c r="AK20" s="200" t="str">
        <f>IF(AH20&lt;AI20,Übersetzungstexte!A$184,"")</f>
        <v/>
      </c>
      <c r="AL20" s="201" t="str">
        <f t="shared" si="20"/>
        <v/>
      </c>
      <c r="AM20" s="113"/>
    </row>
    <row r="21" spans="1:39" s="202" customFormat="1" ht="16.899999999999999" customHeight="1">
      <c r="A21" s="335"/>
      <c r="B21" s="479"/>
      <c r="C21" s="480"/>
      <c r="D21" s="481"/>
      <c r="E21" s="475"/>
      <c r="F21" s="198"/>
      <c r="G21" s="175"/>
      <c r="H21" s="336"/>
      <c r="I21" s="143"/>
      <c r="J21" s="251"/>
      <c r="K21" s="143"/>
      <c r="L21" s="252"/>
      <c r="M21" s="198" t="str">
        <f t="shared" si="22"/>
        <v/>
      </c>
      <c r="N21" s="175"/>
      <c r="O21" s="203"/>
      <c r="P21" s="175"/>
      <c r="Q21" s="203"/>
      <c r="R21" s="175"/>
      <c r="S21" s="143"/>
      <c r="T21" s="252"/>
      <c r="U21" s="204"/>
      <c r="V21" s="205"/>
      <c r="W21" s="206"/>
      <c r="X21" s="193"/>
      <c r="Y21" s="199">
        <f t="shared" si="9"/>
        <v>0</v>
      </c>
      <c r="Z21" s="199">
        <f>IF('1042Ef Décompte'!D25="",0,1)</f>
        <v>0</v>
      </c>
      <c r="AA21" s="45" t="e">
        <f t="shared" si="10"/>
        <v>#VALUE!</v>
      </c>
      <c r="AB21" s="45">
        <f t="shared" si="11"/>
        <v>0</v>
      </c>
      <c r="AC21" s="56" t="str">
        <f t="shared" si="12"/>
        <v/>
      </c>
      <c r="AD21" s="45" t="str">
        <f t="shared" si="13"/>
        <v/>
      </c>
      <c r="AE21" s="45" t="str">
        <f t="shared" si="14"/>
        <v/>
      </c>
      <c r="AF21" s="45" t="str">
        <f t="shared" si="15"/>
        <v/>
      </c>
      <c r="AG21" s="45" t="str">
        <f t="shared" si="16"/>
        <v/>
      </c>
      <c r="AH21" s="200" t="str">
        <f t="shared" si="17"/>
        <v/>
      </c>
      <c r="AI21" s="201" t="str">
        <f t="shared" si="18"/>
        <v/>
      </c>
      <c r="AJ21" s="200" t="str">
        <f t="shared" si="19"/>
        <v/>
      </c>
      <c r="AK21" s="200" t="str">
        <f>IF(AH21&lt;AI21,Übersetzungstexte!A$184,"")</f>
        <v/>
      </c>
      <c r="AL21" s="201" t="str">
        <f t="shared" si="20"/>
        <v/>
      </c>
      <c r="AM21" s="113"/>
    </row>
    <row r="22" spans="1:39" s="202" customFormat="1" ht="16.899999999999999" customHeight="1">
      <c r="A22" s="335"/>
      <c r="B22" s="479"/>
      <c r="C22" s="480"/>
      <c r="D22" s="481"/>
      <c r="E22" s="475"/>
      <c r="F22" s="198"/>
      <c r="G22" s="175"/>
      <c r="H22" s="336"/>
      <c r="I22" s="143"/>
      <c r="J22" s="251"/>
      <c r="K22" s="143"/>
      <c r="L22" s="252"/>
      <c r="M22" s="198" t="str">
        <f t="shared" si="22"/>
        <v/>
      </c>
      <c r="N22" s="175"/>
      <c r="O22" s="203"/>
      <c r="P22" s="175"/>
      <c r="Q22" s="203"/>
      <c r="R22" s="175"/>
      <c r="S22" s="143"/>
      <c r="T22" s="252"/>
      <c r="U22" s="204"/>
      <c r="V22" s="205"/>
      <c r="W22" s="206"/>
      <c r="X22" s="193"/>
      <c r="Y22" s="199">
        <f t="shared" si="9"/>
        <v>0</v>
      </c>
      <c r="Z22" s="199">
        <f>IF('1042Ef Décompte'!D26="",0,1)</f>
        <v>0</v>
      </c>
      <c r="AA22" s="45" t="e">
        <f t="shared" si="10"/>
        <v>#VALUE!</v>
      </c>
      <c r="AB22" s="45">
        <f t="shared" si="11"/>
        <v>0</v>
      </c>
      <c r="AC22" s="56" t="str">
        <f t="shared" si="12"/>
        <v/>
      </c>
      <c r="AD22" s="45" t="str">
        <f t="shared" si="13"/>
        <v/>
      </c>
      <c r="AE22" s="45" t="str">
        <f t="shared" si="14"/>
        <v/>
      </c>
      <c r="AF22" s="45" t="str">
        <f t="shared" si="15"/>
        <v/>
      </c>
      <c r="AG22" s="45" t="str">
        <f t="shared" si="16"/>
        <v/>
      </c>
      <c r="AH22" s="200" t="str">
        <f t="shared" si="17"/>
        <v/>
      </c>
      <c r="AI22" s="201" t="str">
        <f t="shared" si="18"/>
        <v/>
      </c>
      <c r="AJ22" s="200" t="str">
        <f t="shared" si="19"/>
        <v/>
      </c>
      <c r="AK22" s="200" t="str">
        <f>IF(AH22&lt;AI22,Übersetzungstexte!A$184,"")</f>
        <v/>
      </c>
      <c r="AL22" s="201" t="str">
        <f t="shared" si="20"/>
        <v/>
      </c>
      <c r="AM22" s="113"/>
    </row>
    <row r="23" spans="1:39" s="202" customFormat="1" ht="16.899999999999999" customHeight="1">
      <c r="A23" s="335"/>
      <c r="B23" s="479"/>
      <c r="C23" s="480"/>
      <c r="D23" s="481"/>
      <c r="E23" s="475"/>
      <c r="F23" s="198"/>
      <c r="G23" s="175"/>
      <c r="H23" s="336"/>
      <c r="I23" s="143"/>
      <c r="J23" s="251"/>
      <c r="K23" s="143"/>
      <c r="L23" s="252"/>
      <c r="M23" s="198" t="str">
        <f t="shared" si="22"/>
        <v/>
      </c>
      <c r="N23" s="175"/>
      <c r="O23" s="203"/>
      <c r="P23" s="175"/>
      <c r="Q23" s="203"/>
      <c r="R23" s="175"/>
      <c r="S23" s="143"/>
      <c r="T23" s="252"/>
      <c r="U23" s="204"/>
      <c r="V23" s="205"/>
      <c r="W23" s="206"/>
      <c r="X23" s="193"/>
      <c r="Y23" s="199">
        <f t="shared" si="9"/>
        <v>0</v>
      </c>
      <c r="Z23" s="199">
        <f>IF('1042Ef Décompte'!D27="",0,1)</f>
        <v>0</v>
      </c>
      <c r="AA23" s="45" t="e">
        <f t="shared" si="10"/>
        <v>#VALUE!</v>
      </c>
      <c r="AB23" s="45">
        <f t="shared" si="11"/>
        <v>0</v>
      </c>
      <c r="AC23" s="56" t="str">
        <f t="shared" si="12"/>
        <v/>
      </c>
      <c r="AD23" s="45" t="str">
        <f t="shared" si="13"/>
        <v/>
      </c>
      <c r="AE23" s="45" t="str">
        <f t="shared" si="14"/>
        <v/>
      </c>
      <c r="AF23" s="45" t="str">
        <f t="shared" si="15"/>
        <v/>
      </c>
      <c r="AG23" s="45" t="str">
        <f t="shared" si="16"/>
        <v/>
      </c>
      <c r="AH23" s="200" t="str">
        <f t="shared" si="17"/>
        <v/>
      </c>
      <c r="AI23" s="201" t="str">
        <f t="shared" si="18"/>
        <v/>
      </c>
      <c r="AJ23" s="200" t="str">
        <f t="shared" si="19"/>
        <v/>
      </c>
      <c r="AK23" s="200" t="str">
        <f>IF(AH23&lt;AI23,Übersetzungstexte!A$184,"")</f>
        <v/>
      </c>
      <c r="AL23" s="201" t="str">
        <f t="shared" si="20"/>
        <v/>
      </c>
      <c r="AM23" s="113"/>
    </row>
    <row r="24" spans="1:39" s="202" customFormat="1" ht="16.899999999999999" customHeight="1">
      <c r="A24" s="335"/>
      <c r="B24" s="479"/>
      <c r="C24" s="480"/>
      <c r="D24" s="481"/>
      <c r="E24" s="475"/>
      <c r="F24" s="198"/>
      <c r="G24" s="175"/>
      <c r="H24" s="336"/>
      <c r="I24" s="143"/>
      <c r="J24" s="251"/>
      <c r="K24" s="143"/>
      <c r="L24" s="252"/>
      <c r="M24" s="198" t="str">
        <f t="shared" si="22"/>
        <v/>
      </c>
      <c r="N24" s="175"/>
      <c r="O24" s="203"/>
      <c r="P24" s="175"/>
      <c r="Q24" s="203"/>
      <c r="R24" s="175"/>
      <c r="S24" s="143"/>
      <c r="T24" s="252"/>
      <c r="U24" s="204"/>
      <c r="V24" s="205"/>
      <c r="W24" s="206"/>
      <c r="X24" s="193"/>
      <c r="Y24" s="199">
        <f t="shared" si="9"/>
        <v>0</v>
      </c>
      <c r="Z24" s="199">
        <f>IF('1042Ef Décompte'!D28="",0,1)</f>
        <v>0</v>
      </c>
      <c r="AA24" s="45" t="e">
        <f t="shared" si="10"/>
        <v>#VALUE!</v>
      </c>
      <c r="AB24" s="45">
        <f t="shared" si="11"/>
        <v>0</v>
      </c>
      <c r="AC24" s="56" t="str">
        <f t="shared" si="12"/>
        <v/>
      </c>
      <c r="AD24" s="45" t="str">
        <f t="shared" si="13"/>
        <v/>
      </c>
      <c r="AE24" s="45" t="str">
        <f t="shared" si="14"/>
        <v/>
      </c>
      <c r="AF24" s="45" t="str">
        <f t="shared" si="15"/>
        <v/>
      </c>
      <c r="AG24" s="45" t="str">
        <f t="shared" si="16"/>
        <v/>
      </c>
      <c r="AH24" s="200" t="str">
        <f t="shared" si="17"/>
        <v/>
      </c>
      <c r="AI24" s="201" t="str">
        <f t="shared" si="18"/>
        <v/>
      </c>
      <c r="AJ24" s="200" t="str">
        <f t="shared" si="19"/>
        <v/>
      </c>
      <c r="AK24" s="200" t="str">
        <f>IF(AH24&lt;AI24,Übersetzungstexte!A$184,"")</f>
        <v/>
      </c>
      <c r="AL24" s="201" t="str">
        <f t="shared" si="20"/>
        <v/>
      </c>
      <c r="AM24" s="113"/>
    </row>
    <row r="25" spans="1:39" s="202" customFormat="1" ht="16.899999999999999" customHeight="1">
      <c r="A25" s="335"/>
      <c r="B25" s="479"/>
      <c r="C25" s="480"/>
      <c r="D25" s="481"/>
      <c r="E25" s="475"/>
      <c r="F25" s="198"/>
      <c r="G25" s="175"/>
      <c r="H25" s="336"/>
      <c r="I25" s="143"/>
      <c r="J25" s="251"/>
      <c r="K25" s="143"/>
      <c r="L25" s="252"/>
      <c r="M25" s="198" t="str">
        <f t="shared" si="22"/>
        <v/>
      </c>
      <c r="N25" s="175"/>
      <c r="O25" s="203"/>
      <c r="P25" s="175"/>
      <c r="Q25" s="203"/>
      <c r="R25" s="175"/>
      <c r="S25" s="143"/>
      <c r="T25" s="252"/>
      <c r="U25" s="204"/>
      <c r="V25" s="205"/>
      <c r="W25" s="206"/>
      <c r="X25" s="193"/>
      <c r="Y25" s="199">
        <f t="shared" si="9"/>
        <v>0</v>
      </c>
      <c r="Z25" s="199">
        <f>IF('1042Ef Décompte'!D29="",0,1)</f>
        <v>0</v>
      </c>
      <c r="AA25" s="45" t="e">
        <f t="shared" si="10"/>
        <v>#VALUE!</v>
      </c>
      <c r="AB25" s="45">
        <f t="shared" si="11"/>
        <v>0</v>
      </c>
      <c r="AC25" s="56" t="str">
        <f t="shared" si="12"/>
        <v/>
      </c>
      <c r="AD25" s="45" t="str">
        <f t="shared" si="13"/>
        <v/>
      </c>
      <c r="AE25" s="45" t="str">
        <f t="shared" si="14"/>
        <v/>
      </c>
      <c r="AF25" s="45" t="str">
        <f t="shared" si="15"/>
        <v/>
      </c>
      <c r="AG25" s="45" t="str">
        <f t="shared" si="16"/>
        <v/>
      </c>
      <c r="AH25" s="200" t="str">
        <f t="shared" si="17"/>
        <v/>
      </c>
      <c r="AI25" s="201" t="str">
        <f t="shared" si="18"/>
        <v/>
      </c>
      <c r="AJ25" s="200" t="str">
        <f t="shared" si="19"/>
        <v/>
      </c>
      <c r="AK25" s="200" t="str">
        <f>IF(AH25&lt;AI25,Übersetzungstexte!A$184,"")</f>
        <v/>
      </c>
      <c r="AL25" s="201" t="str">
        <f t="shared" si="20"/>
        <v/>
      </c>
      <c r="AM25" s="113"/>
    </row>
    <row r="26" spans="1:39" s="202" customFormat="1" ht="16.899999999999999" customHeight="1">
      <c r="A26" s="335"/>
      <c r="B26" s="479"/>
      <c r="C26" s="480"/>
      <c r="D26" s="481"/>
      <c r="E26" s="475"/>
      <c r="F26" s="198"/>
      <c r="G26" s="175"/>
      <c r="H26" s="336"/>
      <c r="I26" s="143"/>
      <c r="J26" s="251"/>
      <c r="K26" s="143"/>
      <c r="L26" s="252"/>
      <c r="M26" s="198" t="str">
        <f t="shared" si="22"/>
        <v/>
      </c>
      <c r="N26" s="175"/>
      <c r="O26" s="203"/>
      <c r="P26" s="175"/>
      <c r="Q26" s="203"/>
      <c r="R26" s="175"/>
      <c r="S26" s="143"/>
      <c r="T26" s="252"/>
      <c r="U26" s="204"/>
      <c r="V26" s="205"/>
      <c r="W26" s="206"/>
      <c r="X26" s="193"/>
      <c r="Y26" s="199">
        <f t="shared" si="9"/>
        <v>0</v>
      </c>
      <c r="Z26" s="199">
        <f>IF('1042Ef Décompte'!D30="",0,1)</f>
        <v>0</v>
      </c>
      <c r="AA26" s="45" t="e">
        <f t="shared" si="10"/>
        <v>#VALUE!</v>
      </c>
      <c r="AB26" s="45">
        <f t="shared" si="11"/>
        <v>0</v>
      </c>
      <c r="AC26" s="56" t="str">
        <f t="shared" si="12"/>
        <v/>
      </c>
      <c r="AD26" s="45" t="str">
        <f t="shared" si="13"/>
        <v/>
      </c>
      <c r="AE26" s="45" t="str">
        <f t="shared" si="14"/>
        <v/>
      </c>
      <c r="AF26" s="45" t="str">
        <f t="shared" si="15"/>
        <v/>
      </c>
      <c r="AG26" s="45" t="str">
        <f t="shared" si="16"/>
        <v/>
      </c>
      <c r="AH26" s="200" t="str">
        <f t="shared" si="17"/>
        <v/>
      </c>
      <c r="AI26" s="201" t="str">
        <f t="shared" si="18"/>
        <v/>
      </c>
      <c r="AJ26" s="200" t="str">
        <f t="shared" si="19"/>
        <v/>
      </c>
      <c r="AK26" s="200" t="str">
        <f>IF(AH26&lt;AI26,Übersetzungstexte!A$184,"")</f>
        <v/>
      </c>
      <c r="AL26" s="201" t="str">
        <f t="shared" si="20"/>
        <v/>
      </c>
      <c r="AM26" s="113"/>
    </row>
    <row r="27" spans="1:39" s="202" customFormat="1" ht="16.899999999999999" customHeight="1">
      <c r="A27" s="335"/>
      <c r="B27" s="479"/>
      <c r="C27" s="480"/>
      <c r="D27" s="481"/>
      <c r="E27" s="475"/>
      <c r="F27" s="198"/>
      <c r="G27" s="175"/>
      <c r="H27" s="336"/>
      <c r="I27" s="143"/>
      <c r="J27" s="251"/>
      <c r="K27" s="143"/>
      <c r="L27" s="252"/>
      <c r="M27" s="198" t="str">
        <f t="shared" si="22"/>
        <v/>
      </c>
      <c r="N27" s="175"/>
      <c r="O27" s="203"/>
      <c r="P27" s="175"/>
      <c r="Q27" s="203"/>
      <c r="R27" s="175"/>
      <c r="S27" s="143"/>
      <c r="T27" s="252"/>
      <c r="U27" s="204"/>
      <c r="V27" s="205"/>
      <c r="W27" s="206"/>
      <c r="X27" s="193"/>
      <c r="Y27" s="199">
        <f t="shared" si="9"/>
        <v>0</v>
      </c>
      <c r="Z27" s="199">
        <f>IF('1042Ef Décompte'!D31="",0,1)</f>
        <v>0</v>
      </c>
      <c r="AA27" s="45" t="e">
        <f t="shared" si="10"/>
        <v>#VALUE!</v>
      </c>
      <c r="AB27" s="45">
        <f t="shared" si="11"/>
        <v>0</v>
      </c>
      <c r="AC27" s="56" t="str">
        <f t="shared" si="12"/>
        <v/>
      </c>
      <c r="AD27" s="45" t="str">
        <f t="shared" si="13"/>
        <v/>
      </c>
      <c r="AE27" s="45" t="str">
        <f t="shared" si="14"/>
        <v/>
      </c>
      <c r="AF27" s="45" t="str">
        <f t="shared" si="15"/>
        <v/>
      </c>
      <c r="AG27" s="45" t="str">
        <f t="shared" si="16"/>
        <v/>
      </c>
      <c r="AH27" s="200" t="str">
        <f t="shared" si="17"/>
        <v/>
      </c>
      <c r="AI27" s="201" t="str">
        <f t="shared" si="18"/>
        <v/>
      </c>
      <c r="AJ27" s="200" t="str">
        <f t="shared" si="19"/>
        <v/>
      </c>
      <c r="AK27" s="200" t="str">
        <f>IF(AH27&lt;AI27,Übersetzungstexte!A$184,"")</f>
        <v/>
      </c>
      <c r="AL27" s="201" t="str">
        <f t="shared" si="20"/>
        <v/>
      </c>
      <c r="AM27" s="113"/>
    </row>
    <row r="28" spans="1:39" s="202" customFormat="1" ht="16.899999999999999" customHeight="1">
      <c r="A28" s="335"/>
      <c r="B28" s="479"/>
      <c r="C28" s="480"/>
      <c r="D28" s="481"/>
      <c r="E28" s="475"/>
      <c r="F28" s="198"/>
      <c r="G28" s="175"/>
      <c r="H28" s="336"/>
      <c r="I28" s="143"/>
      <c r="J28" s="251"/>
      <c r="K28" s="143"/>
      <c r="L28" s="252"/>
      <c r="M28" s="198" t="str">
        <f t="shared" si="22"/>
        <v/>
      </c>
      <c r="N28" s="175"/>
      <c r="O28" s="203"/>
      <c r="P28" s="175"/>
      <c r="Q28" s="203"/>
      <c r="R28" s="175"/>
      <c r="S28" s="143"/>
      <c r="T28" s="252"/>
      <c r="U28" s="204"/>
      <c r="V28" s="205"/>
      <c r="W28" s="206"/>
      <c r="X28" s="193"/>
      <c r="Y28" s="199">
        <f t="shared" si="9"/>
        <v>0</v>
      </c>
      <c r="Z28" s="199">
        <f>IF('1042Ef Décompte'!D32="",0,1)</f>
        <v>0</v>
      </c>
      <c r="AA28" s="45" t="e">
        <f t="shared" si="10"/>
        <v>#VALUE!</v>
      </c>
      <c r="AB28" s="45">
        <f t="shared" si="11"/>
        <v>0</v>
      </c>
      <c r="AC28" s="56" t="str">
        <f t="shared" si="12"/>
        <v/>
      </c>
      <c r="AD28" s="45" t="str">
        <f t="shared" si="13"/>
        <v/>
      </c>
      <c r="AE28" s="45" t="str">
        <f t="shared" si="14"/>
        <v/>
      </c>
      <c r="AF28" s="45" t="str">
        <f t="shared" si="15"/>
        <v/>
      </c>
      <c r="AG28" s="45" t="str">
        <f t="shared" si="16"/>
        <v/>
      </c>
      <c r="AH28" s="200" t="str">
        <f t="shared" si="17"/>
        <v/>
      </c>
      <c r="AI28" s="201" t="str">
        <f t="shared" si="18"/>
        <v/>
      </c>
      <c r="AJ28" s="200" t="str">
        <f t="shared" si="19"/>
        <v/>
      </c>
      <c r="AK28" s="200" t="str">
        <f>IF(AH28&lt;AI28,Übersetzungstexte!A$184,"")</f>
        <v/>
      </c>
      <c r="AL28" s="201" t="str">
        <f t="shared" si="20"/>
        <v/>
      </c>
      <c r="AM28" s="113"/>
    </row>
    <row r="29" spans="1:39" s="202" customFormat="1" ht="16.899999999999999" customHeight="1">
      <c r="A29" s="335"/>
      <c r="B29" s="479"/>
      <c r="C29" s="480"/>
      <c r="D29" s="481"/>
      <c r="E29" s="475"/>
      <c r="F29" s="198"/>
      <c r="G29" s="175"/>
      <c r="H29" s="336"/>
      <c r="I29" s="143"/>
      <c r="J29" s="251"/>
      <c r="K29" s="143"/>
      <c r="L29" s="252"/>
      <c r="M29" s="198" t="str">
        <f t="shared" si="22"/>
        <v/>
      </c>
      <c r="N29" s="175"/>
      <c r="O29" s="203"/>
      <c r="P29" s="175"/>
      <c r="Q29" s="203"/>
      <c r="R29" s="175"/>
      <c r="S29" s="143"/>
      <c r="T29" s="252"/>
      <c r="U29" s="204"/>
      <c r="V29" s="205"/>
      <c r="W29" s="206"/>
      <c r="X29" s="193"/>
      <c r="Y29" s="199">
        <f t="shared" si="9"/>
        <v>0</v>
      </c>
      <c r="Z29" s="199">
        <f>IF('1042Ef Décompte'!D33="",0,1)</f>
        <v>0</v>
      </c>
      <c r="AA29" s="45" t="e">
        <f t="shared" si="10"/>
        <v>#VALUE!</v>
      </c>
      <c r="AB29" s="45">
        <f t="shared" si="11"/>
        <v>0</v>
      </c>
      <c r="AC29" s="56" t="str">
        <f t="shared" si="12"/>
        <v/>
      </c>
      <c r="AD29" s="45" t="str">
        <f t="shared" si="13"/>
        <v/>
      </c>
      <c r="AE29" s="45" t="str">
        <f t="shared" si="14"/>
        <v/>
      </c>
      <c r="AF29" s="45" t="str">
        <f t="shared" si="15"/>
        <v/>
      </c>
      <c r="AG29" s="45" t="str">
        <f t="shared" si="16"/>
        <v/>
      </c>
      <c r="AH29" s="200" t="str">
        <f t="shared" si="17"/>
        <v/>
      </c>
      <c r="AI29" s="201" t="str">
        <f t="shared" si="18"/>
        <v/>
      </c>
      <c r="AJ29" s="200" t="str">
        <f t="shared" si="19"/>
        <v/>
      </c>
      <c r="AK29" s="200" t="str">
        <f>IF(AH29&lt;AI29,Übersetzungstexte!A$184,"")</f>
        <v/>
      </c>
      <c r="AL29" s="201" t="str">
        <f t="shared" si="20"/>
        <v/>
      </c>
      <c r="AM29" s="113"/>
    </row>
    <row r="30" spans="1:39" s="202" customFormat="1" ht="16.899999999999999" customHeight="1">
      <c r="A30" s="335"/>
      <c r="B30" s="479"/>
      <c r="C30" s="480"/>
      <c r="D30" s="481"/>
      <c r="E30" s="475"/>
      <c r="F30" s="198"/>
      <c r="G30" s="175"/>
      <c r="H30" s="336"/>
      <c r="I30" s="143"/>
      <c r="J30" s="251"/>
      <c r="K30" s="143"/>
      <c r="L30" s="252"/>
      <c r="M30" s="198" t="str">
        <f t="shared" si="22"/>
        <v/>
      </c>
      <c r="N30" s="175"/>
      <c r="O30" s="203"/>
      <c r="P30" s="175"/>
      <c r="Q30" s="203"/>
      <c r="R30" s="175"/>
      <c r="S30" s="143"/>
      <c r="T30" s="252"/>
      <c r="U30" s="204"/>
      <c r="V30" s="205"/>
      <c r="W30" s="206"/>
      <c r="X30" s="193"/>
      <c r="Y30" s="199">
        <f t="shared" si="9"/>
        <v>0</v>
      </c>
      <c r="Z30" s="199">
        <f>IF('1042Ef Décompte'!D34="",0,1)</f>
        <v>0</v>
      </c>
      <c r="AA30" s="45" t="e">
        <f t="shared" si="10"/>
        <v>#VALUE!</v>
      </c>
      <c r="AB30" s="45">
        <f t="shared" si="11"/>
        <v>0</v>
      </c>
      <c r="AC30" s="56" t="str">
        <f t="shared" si="12"/>
        <v/>
      </c>
      <c r="AD30" s="45" t="str">
        <f t="shared" si="13"/>
        <v/>
      </c>
      <c r="AE30" s="45" t="str">
        <f t="shared" si="14"/>
        <v/>
      </c>
      <c r="AF30" s="45" t="str">
        <f t="shared" si="15"/>
        <v/>
      </c>
      <c r="AG30" s="45" t="str">
        <f t="shared" si="16"/>
        <v/>
      </c>
      <c r="AH30" s="200" t="str">
        <f t="shared" si="17"/>
        <v/>
      </c>
      <c r="AI30" s="201" t="str">
        <f t="shared" si="18"/>
        <v/>
      </c>
      <c r="AJ30" s="200" t="str">
        <f t="shared" si="19"/>
        <v/>
      </c>
      <c r="AK30" s="200" t="str">
        <f>IF(AH30&lt;AI30,Übersetzungstexte!A$184,"")</f>
        <v/>
      </c>
      <c r="AL30" s="201" t="str">
        <f t="shared" si="20"/>
        <v/>
      </c>
      <c r="AM30" s="113"/>
    </row>
    <row r="31" spans="1:39" s="202" customFormat="1" ht="16.899999999999999" customHeight="1">
      <c r="A31" s="335"/>
      <c r="B31" s="479"/>
      <c r="C31" s="480"/>
      <c r="D31" s="481"/>
      <c r="E31" s="475"/>
      <c r="F31" s="198"/>
      <c r="G31" s="175"/>
      <c r="H31" s="336"/>
      <c r="I31" s="143"/>
      <c r="J31" s="251"/>
      <c r="K31" s="143"/>
      <c r="L31" s="252"/>
      <c r="M31" s="198" t="str">
        <f t="shared" si="22"/>
        <v/>
      </c>
      <c r="N31" s="175"/>
      <c r="O31" s="203"/>
      <c r="P31" s="175"/>
      <c r="Q31" s="203"/>
      <c r="R31" s="175"/>
      <c r="S31" s="143"/>
      <c r="T31" s="252"/>
      <c r="U31" s="204"/>
      <c r="V31" s="205"/>
      <c r="W31" s="206"/>
      <c r="X31" s="193"/>
      <c r="Y31" s="199">
        <f t="shared" si="9"/>
        <v>0</v>
      </c>
      <c r="Z31" s="199">
        <f>IF('1042Ef Décompte'!D35="",0,1)</f>
        <v>0</v>
      </c>
      <c r="AA31" s="45" t="e">
        <f t="shared" si="10"/>
        <v>#VALUE!</v>
      </c>
      <c r="AB31" s="45">
        <f t="shared" si="11"/>
        <v>0</v>
      </c>
      <c r="AC31" s="56" t="str">
        <f t="shared" si="12"/>
        <v/>
      </c>
      <c r="AD31" s="45" t="str">
        <f t="shared" si="13"/>
        <v/>
      </c>
      <c r="AE31" s="45" t="str">
        <f t="shared" si="14"/>
        <v/>
      </c>
      <c r="AF31" s="45" t="str">
        <f t="shared" si="15"/>
        <v/>
      </c>
      <c r="AG31" s="45" t="str">
        <f t="shared" si="16"/>
        <v/>
      </c>
      <c r="AH31" s="200" t="str">
        <f t="shared" si="17"/>
        <v/>
      </c>
      <c r="AI31" s="201" t="str">
        <f t="shared" si="18"/>
        <v/>
      </c>
      <c r="AJ31" s="200" t="str">
        <f t="shared" si="19"/>
        <v/>
      </c>
      <c r="AK31" s="200" t="str">
        <f>IF(AH31&lt;AI31,Übersetzungstexte!A$184,"")</f>
        <v/>
      </c>
      <c r="AL31" s="201" t="str">
        <f t="shared" si="20"/>
        <v/>
      </c>
      <c r="AM31" s="113"/>
    </row>
    <row r="32" spans="1:39" s="202" customFormat="1" ht="16.899999999999999" customHeight="1">
      <c r="A32" s="335"/>
      <c r="B32" s="479"/>
      <c r="C32" s="480"/>
      <c r="D32" s="481"/>
      <c r="E32" s="475"/>
      <c r="F32" s="198"/>
      <c r="G32" s="175"/>
      <c r="H32" s="336"/>
      <c r="I32" s="143"/>
      <c r="J32" s="251"/>
      <c r="K32" s="143"/>
      <c r="L32" s="252"/>
      <c r="M32" s="198" t="str">
        <f t="shared" si="22"/>
        <v/>
      </c>
      <c r="N32" s="175"/>
      <c r="O32" s="203"/>
      <c r="P32" s="175"/>
      <c r="Q32" s="203"/>
      <c r="R32" s="175"/>
      <c r="S32" s="143"/>
      <c r="T32" s="252"/>
      <c r="U32" s="204"/>
      <c r="V32" s="205"/>
      <c r="W32" s="206"/>
      <c r="X32" s="193"/>
      <c r="Y32" s="199">
        <f t="shared" si="9"/>
        <v>0</v>
      </c>
      <c r="Z32" s="199">
        <f>IF('1042Ef Décompte'!D36="",0,1)</f>
        <v>0</v>
      </c>
      <c r="AA32" s="45" t="e">
        <f t="shared" si="10"/>
        <v>#VALUE!</v>
      </c>
      <c r="AB32" s="45">
        <f t="shared" si="11"/>
        <v>0</v>
      </c>
      <c r="AC32" s="56" t="str">
        <f t="shared" si="12"/>
        <v/>
      </c>
      <c r="AD32" s="45" t="str">
        <f t="shared" si="13"/>
        <v/>
      </c>
      <c r="AE32" s="45" t="str">
        <f t="shared" si="14"/>
        <v/>
      </c>
      <c r="AF32" s="45" t="str">
        <f t="shared" si="15"/>
        <v/>
      </c>
      <c r="AG32" s="45" t="str">
        <f t="shared" si="16"/>
        <v/>
      </c>
      <c r="AH32" s="200" t="str">
        <f t="shared" si="17"/>
        <v/>
      </c>
      <c r="AI32" s="201" t="str">
        <f t="shared" si="18"/>
        <v/>
      </c>
      <c r="AJ32" s="200" t="str">
        <f t="shared" si="19"/>
        <v/>
      </c>
      <c r="AK32" s="200" t="str">
        <f>IF(AH32&lt;AI32,Übersetzungstexte!A$184,"")</f>
        <v/>
      </c>
      <c r="AL32" s="201" t="str">
        <f t="shared" si="20"/>
        <v/>
      </c>
      <c r="AM32" s="113"/>
    </row>
    <row r="33" spans="1:39" s="202" customFormat="1" ht="16.899999999999999" customHeight="1">
      <c r="A33" s="335"/>
      <c r="B33" s="479"/>
      <c r="C33" s="480"/>
      <c r="D33" s="481"/>
      <c r="E33" s="475"/>
      <c r="F33" s="198"/>
      <c r="G33" s="175"/>
      <c r="H33" s="336"/>
      <c r="I33" s="143"/>
      <c r="J33" s="251"/>
      <c r="K33" s="143"/>
      <c r="L33" s="252"/>
      <c r="M33" s="198" t="str">
        <f t="shared" si="22"/>
        <v/>
      </c>
      <c r="N33" s="175"/>
      <c r="O33" s="203"/>
      <c r="P33" s="175"/>
      <c r="Q33" s="203"/>
      <c r="R33" s="175"/>
      <c r="S33" s="143"/>
      <c r="T33" s="252"/>
      <c r="U33" s="204"/>
      <c r="V33" s="205"/>
      <c r="W33" s="206"/>
      <c r="X33" s="193"/>
      <c r="Y33" s="199">
        <f t="shared" si="9"/>
        <v>0</v>
      </c>
      <c r="Z33" s="199">
        <f>IF('1042Ef Décompte'!D37="",0,1)</f>
        <v>0</v>
      </c>
      <c r="AA33" s="45" t="e">
        <f t="shared" si="10"/>
        <v>#VALUE!</v>
      </c>
      <c r="AB33" s="45">
        <f t="shared" si="11"/>
        <v>0</v>
      </c>
      <c r="AC33" s="56" t="str">
        <f t="shared" si="12"/>
        <v/>
      </c>
      <c r="AD33" s="45" t="str">
        <f t="shared" si="13"/>
        <v/>
      </c>
      <c r="AE33" s="45" t="str">
        <f t="shared" si="14"/>
        <v/>
      </c>
      <c r="AF33" s="45" t="str">
        <f t="shared" si="15"/>
        <v/>
      </c>
      <c r="AG33" s="45" t="str">
        <f t="shared" si="16"/>
        <v/>
      </c>
      <c r="AH33" s="200" t="str">
        <f t="shared" si="17"/>
        <v/>
      </c>
      <c r="AI33" s="201" t="str">
        <f t="shared" si="18"/>
        <v/>
      </c>
      <c r="AJ33" s="200" t="str">
        <f t="shared" si="19"/>
        <v/>
      </c>
      <c r="AK33" s="200" t="str">
        <f>IF(AH33&lt;AI33,Übersetzungstexte!A$184,"")</f>
        <v/>
      </c>
      <c r="AL33" s="201" t="str">
        <f t="shared" si="20"/>
        <v/>
      </c>
      <c r="AM33" s="113"/>
    </row>
    <row r="34" spans="1:39" s="202" customFormat="1" ht="16.899999999999999" customHeight="1">
      <c r="A34" s="335"/>
      <c r="B34" s="479"/>
      <c r="C34" s="480"/>
      <c r="D34" s="481"/>
      <c r="E34" s="475"/>
      <c r="F34" s="198"/>
      <c r="G34" s="175"/>
      <c r="H34" s="336"/>
      <c r="I34" s="143"/>
      <c r="J34" s="251"/>
      <c r="K34" s="143"/>
      <c r="L34" s="252"/>
      <c r="M34" s="198" t="str">
        <f t="shared" si="22"/>
        <v/>
      </c>
      <c r="N34" s="175"/>
      <c r="O34" s="203"/>
      <c r="P34" s="175"/>
      <c r="Q34" s="203"/>
      <c r="R34" s="175"/>
      <c r="S34" s="143"/>
      <c r="T34" s="252"/>
      <c r="U34" s="204"/>
      <c r="V34" s="205"/>
      <c r="W34" s="206"/>
      <c r="X34" s="193"/>
      <c r="Y34" s="199">
        <f t="shared" si="9"/>
        <v>0</v>
      </c>
      <c r="Z34" s="199">
        <f>IF('1042Ef Décompte'!D38="",0,1)</f>
        <v>0</v>
      </c>
      <c r="AA34" s="45" t="e">
        <f t="shared" si="10"/>
        <v>#VALUE!</v>
      </c>
      <c r="AB34" s="45">
        <f t="shared" si="11"/>
        <v>0</v>
      </c>
      <c r="AC34" s="56" t="str">
        <f t="shared" si="12"/>
        <v/>
      </c>
      <c r="AD34" s="45" t="str">
        <f t="shared" si="13"/>
        <v/>
      </c>
      <c r="AE34" s="45" t="str">
        <f t="shared" si="14"/>
        <v/>
      </c>
      <c r="AF34" s="45" t="str">
        <f t="shared" si="15"/>
        <v/>
      </c>
      <c r="AG34" s="45" t="str">
        <f t="shared" si="16"/>
        <v/>
      </c>
      <c r="AH34" s="200" t="str">
        <f t="shared" si="17"/>
        <v/>
      </c>
      <c r="AI34" s="201" t="str">
        <f t="shared" si="18"/>
        <v/>
      </c>
      <c r="AJ34" s="200" t="str">
        <f t="shared" si="19"/>
        <v/>
      </c>
      <c r="AK34" s="200" t="str">
        <f>IF(AH34&lt;AI34,Übersetzungstexte!A$184,"")</f>
        <v/>
      </c>
      <c r="AL34" s="201" t="str">
        <f t="shared" si="20"/>
        <v/>
      </c>
      <c r="AM34" s="113"/>
    </row>
    <row r="35" spans="1:39" s="202" customFormat="1" ht="16.899999999999999" customHeight="1">
      <c r="A35" s="335"/>
      <c r="B35" s="479"/>
      <c r="C35" s="480"/>
      <c r="D35" s="481"/>
      <c r="E35" s="475"/>
      <c r="F35" s="198"/>
      <c r="G35" s="175"/>
      <c r="H35" s="336"/>
      <c r="I35" s="143"/>
      <c r="J35" s="251"/>
      <c r="K35" s="143"/>
      <c r="L35" s="252"/>
      <c r="M35" s="198" t="str">
        <f t="shared" si="22"/>
        <v/>
      </c>
      <c r="N35" s="175"/>
      <c r="O35" s="203"/>
      <c r="P35" s="175"/>
      <c r="Q35" s="203"/>
      <c r="R35" s="175"/>
      <c r="S35" s="143"/>
      <c r="T35" s="252"/>
      <c r="U35" s="204"/>
      <c r="V35" s="205"/>
      <c r="W35" s="206"/>
      <c r="X35" s="193"/>
      <c r="Y35" s="199">
        <f t="shared" si="9"/>
        <v>0</v>
      </c>
      <c r="Z35" s="199">
        <f>IF('1042Ef Décompte'!D39="",0,1)</f>
        <v>0</v>
      </c>
      <c r="AA35" s="45" t="e">
        <f t="shared" si="10"/>
        <v>#VALUE!</v>
      </c>
      <c r="AB35" s="45">
        <f t="shared" si="11"/>
        <v>0</v>
      </c>
      <c r="AC35" s="56" t="str">
        <f t="shared" si="12"/>
        <v/>
      </c>
      <c r="AD35" s="45" t="str">
        <f t="shared" si="13"/>
        <v/>
      </c>
      <c r="AE35" s="45" t="str">
        <f t="shared" si="14"/>
        <v/>
      </c>
      <c r="AF35" s="45" t="str">
        <f t="shared" si="15"/>
        <v/>
      </c>
      <c r="AG35" s="45" t="str">
        <f t="shared" si="16"/>
        <v/>
      </c>
      <c r="AH35" s="200" t="str">
        <f t="shared" si="17"/>
        <v/>
      </c>
      <c r="AI35" s="201" t="str">
        <f t="shared" si="18"/>
        <v/>
      </c>
      <c r="AJ35" s="200" t="str">
        <f t="shared" si="19"/>
        <v/>
      </c>
      <c r="AK35" s="200" t="str">
        <f>IF(AH35&lt;AI35,Übersetzungstexte!A$184,"")</f>
        <v/>
      </c>
      <c r="AL35" s="201" t="str">
        <f t="shared" si="20"/>
        <v/>
      </c>
      <c r="AM35" s="113"/>
    </row>
    <row r="36" spans="1:39" s="202" customFormat="1" ht="16.899999999999999" customHeight="1">
      <c r="A36" s="335"/>
      <c r="B36" s="479"/>
      <c r="C36" s="480"/>
      <c r="D36" s="481"/>
      <c r="E36" s="475"/>
      <c r="F36" s="198"/>
      <c r="G36" s="175"/>
      <c r="H36" s="336"/>
      <c r="I36" s="143"/>
      <c r="J36" s="251"/>
      <c r="K36" s="143"/>
      <c r="L36" s="252"/>
      <c r="M36" s="198" t="str">
        <f t="shared" si="22"/>
        <v/>
      </c>
      <c r="N36" s="175"/>
      <c r="O36" s="203"/>
      <c r="P36" s="175"/>
      <c r="Q36" s="203"/>
      <c r="R36" s="175"/>
      <c r="S36" s="143"/>
      <c r="T36" s="252"/>
      <c r="U36" s="204"/>
      <c r="V36" s="205"/>
      <c r="W36" s="206"/>
      <c r="X36" s="193"/>
      <c r="Y36" s="199">
        <f t="shared" si="9"/>
        <v>0</v>
      </c>
      <c r="Z36" s="199">
        <f>IF('1042Ef Décompte'!D40="",0,1)</f>
        <v>0</v>
      </c>
      <c r="AA36" s="45" t="e">
        <f t="shared" si="10"/>
        <v>#VALUE!</v>
      </c>
      <c r="AB36" s="45">
        <f t="shared" si="11"/>
        <v>0</v>
      </c>
      <c r="AC36" s="56" t="str">
        <f t="shared" si="12"/>
        <v/>
      </c>
      <c r="AD36" s="45" t="str">
        <f t="shared" si="13"/>
        <v/>
      </c>
      <c r="AE36" s="45" t="str">
        <f t="shared" si="14"/>
        <v/>
      </c>
      <c r="AF36" s="45" t="str">
        <f t="shared" si="15"/>
        <v/>
      </c>
      <c r="AG36" s="45" t="str">
        <f t="shared" si="16"/>
        <v/>
      </c>
      <c r="AH36" s="200" t="str">
        <f t="shared" si="17"/>
        <v/>
      </c>
      <c r="AI36" s="201" t="str">
        <f t="shared" si="18"/>
        <v/>
      </c>
      <c r="AJ36" s="200" t="str">
        <f t="shared" si="19"/>
        <v/>
      </c>
      <c r="AK36" s="200" t="str">
        <f>IF(AH36&lt;AI36,Übersetzungstexte!A$184,"")</f>
        <v/>
      </c>
      <c r="AL36" s="201" t="str">
        <f t="shared" si="20"/>
        <v/>
      </c>
      <c r="AM36" s="113"/>
    </row>
    <row r="37" spans="1:39" s="202" customFormat="1" ht="16.899999999999999" customHeight="1">
      <c r="A37" s="335"/>
      <c r="B37" s="479"/>
      <c r="C37" s="480"/>
      <c r="D37" s="481"/>
      <c r="E37" s="475"/>
      <c r="F37" s="198"/>
      <c r="G37" s="175"/>
      <c r="H37" s="336"/>
      <c r="I37" s="143"/>
      <c r="J37" s="251"/>
      <c r="K37" s="143"/>
      <c r="L37" s="252"/>
      <c r="M37" s="198" t="str">
        <f t="shared" si="22"/>
        <v/>
      </c>
      <c r="N37" s="175"/>
      <c r="O37" s="203"/>
      <c r="P37" s="175"/>
      <c r="Q37" s="203"/>
      <c r="R37" s="175"/>
      <c r="S37" s="143"/>
      <c r="T37" s="252"/>
      <c r="U37" s="204"/>
      <c r="V37" s="205"/>
      <c r="W37" s="206"/>
      <c r="X37" s="193"/>
      <c r="Y37" s="199">
        <f t="shared" si="9"/>
        <v>0</v>
      </c>
      <c r="Z37" s="199">
        <f>IF('1042Ef Décompte'!D41="",0,1)</f>
        <v>0</v>
      </c>
      <c r="AA37" s="45" t="e">
        <f t="shared" si="10"/>
        <v>#VALUE!</v>
      </c>
      <c r="AB37" s="45">
        <f t="shared" si="11"/>
        <v>0</v>
      </c>
      <c r="AC37" s="56" t="str">
        <f t="shared" si="12"/>
        <v/>
      </c>
      <c r="AD37" s="45" t="str">
        <f t="shared" si="13"/>
        <v/>
      </c>
      <c r="AE37" s="45" t="str">
        <f t="shared" si="14"/>
        <v/>
      </c>
      <c r="AF37" s="45" t="str">
        <f t="shared" si="15"/>
        <v/>
      </c>
      <c r="AG37" s="45" t="str">
        <f t="shared" si="16"/>
        <v/>
      </c>
      <c r="AH37" s="200" t="str">
        <f t="shared" si="17"/>
        <v/>
      </c>
      <c r="AI37" s="201" t="str">
        <f t="shared" si="18"/>
        <v/>
      </c>
      <c r="AJ37" s="200" t="str">
        <f t="shared" si="19"/>
        <v/>
      </c>
      <c r="AK37" s="200" t="str">
        <f>IF(AH37&lt;AI37,Übersetzungstexte!A$184,"")</f>
        <v/>
      </c>
      <c r="AL37" s="201" t="str">
        <f t="shared" si="20"/>
        <v/>
      </c>
      <c r="AM37" s="113"/>
    </row>
    <row r="38" spans="1:39" s="202" customFormat="1" ht="16.899999999999999" customHeight="1">
      <c r="A38" s="335"/>
      <c r="B38" s="479"/>
      <c r="C38" s="480"/>
      <c r="D38" s="481"/>
      <c r="E38" s="475"/>
      <c r="F38" s="198"/>
      <c r="G38" s="175"/>
      <c r="H38" s="336"/>
      <c r="I38" s="143"/>
      <c r="J38" s="251"/>
      <c r="K38" s="143"/>
      <c r="L38" s="252"/>
      <c r="M38" s="198" t="str">
        <f t="shared" si="22"/>
        <v/>
      </c>
      <c r="N38" s="175"/>
      <c r="O38" s="203"/>
      <c r="P38" s="175"/>
      <c r="Q38" s="203"/>
      <c r="R38" s="175"/>
      <c r="S38" s="143"/>
      <c r="T38" s="252"/>
      <c r="U38" s="204"/>
      <c r="V38" s="205"/>
      <c r="W38" s="206"/>
      <c r="X38" s="193"/>
      <c r="Y38" s="199">
        <f t="shared" si="9"/>
        <v>0</v>
      </c>
      <c r="Z38" s="199">
        <f>IF('1042Ef Décompte'!D42="",0,1)</f>
        <v>0</v>
      </c>
      <c r="AA38" s="45" t="e">
        <f t="shared" si="10"/>
        <v>#VALUE!</v>
      </c>
      <c r="AB38" s="45">
        <f t="shared" si="11"/>
        <v>0</v>
      </c>
      <c r="AC38" s="56" t="str">
        <f t="shared" si="12"/>
        <v/>
      </c>
      <c r="AD38" s="45" t="str">
        <f t="shared" si="13"/>
        <v/>
      </c>
      <c r="AE38" s="45" t="str">
        <f t="shared" si="14"/>
        <v/>
      </c>
      <c r="AF38" s="45" t="str">
        <f t="shared" si="15"/>
        <v/>
      </c>
      <c r="AG38" s="45" t="str">
        <f t="shared" si="16"/>
        <v/>
      </c>
      <c r="AH38" s="200" t="str">
        <f t="shared" si="17"/>
        <v/>
      </c>
      <c r="AI38" s="201" t="str">
        <f t="shared" si="18"/>
        <v/>
      </c>
      <c r="AJ38" s="200" t="str">
        <f t="shared" si="19"/>
        <v/>
      </c>
      <c r="AK38" s="200" t="str">
        <f>IF(AH38&lt;AI38,Übersetzungstexte!A$184,"")</f>
        <v/>
      </c>
      <c r="AL38" s="201" t="str">
        <f t="shared" si="20"/>
        <v/>
      </c>
      <c r="AM38" s="113"/>
    </row>
    <row r="39" spans="1:39" s="202" customFormat="1" ht="16.899999999999999" customHeight="1">
      <c r="A39" s="335"/>
      <c r="B39" s="479"/>
      <c r="C39" s="480"/>
      <c r="D39" s="481"/>
      <c r="E39" s="475"/>
      <c r="F39" s="198"/>
      <c r="G39" s="175"/>
      <c r="H39" s="336"/>
      <c r="I39" s="143"/>
      <c r="J39" s="251"/>
      <c r="K39" s="143"/>
      <c r="L39" s="252"/>
      <c r="M39" s="198" t="str">
        <f t="shared" si="22"/>
        <v/>
      </c>
      <c r="N39" s="175"/>
      <c r="O39" s="203"/>
      <c r="P39" s="175"/>
      <c r="Q39" s="203"/>
      <c r="R39" s="175"/>
      <c r="S39" s="143"/>
      <c r="T39" s="252"/>
      <c r="U39" s="204"/>
      <c r="V39" s="205"/>
      <c r="W39" s="206"/>
      <c r="X39" s="193"/>
      <c r="Y39" s="199">
        <f t="shared" si="9"/>
        <v>0</v>
      </c>
      <c r="Z39" s="199">
        <f>IF('1042Ef Décompte'!D43="",0,1)</f>
        <v>0</v>
      </c>
      <c r="AA39" s="45" t="e">
        <f t="shared" si="10"/>
        <v>#VALUE!</v>
      </c>
      <c r="AB39" s="45">
        <f t="shared" si="11"/>
        <v>0</v>
      </c>
      <c r="AC39" s="56" t="str">
        <f t="shared" si="12"/>
        <v/>
      </c>
      <c r="AD39" s="45" t="str">
        <f t="shared" si="13"/>
        <v/>
      </c>
      <c r="AE39" s="45" t="str">
        <f t="shared" si="14"/>
        <v/>
      </c>
      <c r="AF39" s="45" t="str">
        <f t="shared" si="15"/>
        <v/>
      </c>
      <c r="AG39" s="45" t="str">
        <f t="shared" si="16"/>
        <v/>
      </c>
      <c r="AH39" s="200" t="str">
        <f t="shared" si="17"/>
        <v/>
      </c>
      <c r="AI39" s="201" t="str">
        <f t="shared" si="18"/>
        <v/>
      </c>
      <c r="AJ39" s="200" t="str">
        <f t="shared" si="19"/>
        <v/>
      </c>
      <c r="AK39" s="200" t="str">
        <f>IF(AH39&lt;AI39,Übersetzungstexte!A$184,"")</f>
        <v/>
      </c>
      <c r="AL39" s="201" t="str">
        <f t="shared" si="20"/>
        <v/>
      </c>
      <c r="AM39" s="113"/>
    </row>
    <row r="40" spans="1:39" s="202" customFormat="1" ht="16.899999999999999" customHeight="1">
      <c r="A40" s="335"/>
      <c r="B40" s="479"/>
      <c r="C40" s="480"/>
      <c r="D40" s="481"/>
      <c r="E40" s="475"/>
      <c r="F40" s="198"/>
      <c r="G40" s="175"/>
      <c r="H40" s="336"/>
      <c r="I40" s="143"/>
      <c r="J40" s="251"/>
      <c r="K40" s="143"/>
      <c r="L40" s="252"/>
      <c r="M40" s="198" t="str">
        <f t="shared" si="22"/>
        <v/>
      </c>
      <c r="N40" s="175"/>
      <c r="O40" s="203"/>
      <c r="P40" s="175"/>
      <c r="Q40" s="203"/>
      <c r="R40" s="175"/>
      <c r="S40" s="143"/>
      <c r="T40" s="252"/>
      <c r="U40" s="204"/>
      <c r="V40" s="205"/>
      <c r="W40" s="206"/>
      <c r="X40" s="193"/>
      <c r="Y40" s="199">
        <f t="shared" si="9"/>
        <v>0</v>
      </c>
      <c r="Z40" s="199">
        <f>IF('1042Ef Décompte'!D44="",0,1)</f>
        <v>0</v>
      </c>
      <c r="AA40" s="45" t="e">
        <f t="shared" si="10"/>
        <v>#VALUE!</v>
      </c>
      <c r="AB40" s="45">
        <f t="shared" si="11"/>
        <v>0</v>
      </c>
      <c r="AC40" s="56" t="str">
        <f t="shared" si="12"/>
        <v/>
      </c>
      <c r="AD40" s="45" t="str">
        <f t="shared" si="13"/>
        <v/>
      </c>
      <c r="AE40" s="45" t="str">
        <f t="shared" si="14"/>
        <v/>
      </c>
      <c r="AF40" s="45" t="str">
        <f t="shared" si="15"/>
        <v/>
      </c>
      <c r="AG40" s="45" t="str">
        <f t="shared" si="16"/>
        <v/>
      </c>
      <c r="AH40" s="200" t="str">
        <f t="shared" si="17"/>
        <v/>
      </c>
      <c r="AI40" s="201" t="str">
        <f t="shared" si="18"/>
        <v/>
      </c>
      <c r="AJ40" s="200" t="str">
        <f t="shared" si="19"/>
        <v/>
      </c>
      <c r="AK40" s="200" t="str">
        <f>IF(AH40&lt;AI40,Übersetzungstexte!A$184,"")</f>
        <v/>
      </c>
      <c r="AL40" s="201" t="str">
        <f t="shared" si="20"/>
        <v/>
      </c>
      <c r="AM40" s="113"/>
    </row>
    <row r="41" spans="1:39" s="202" customFormat="1" ht="16.899999999999999" customHeight="1">
      <c r="A41" s="335"/>
      <c r="B41" s="479"/>
      <c r="C41" s="480"/>
      <c r="D41" s="481"/>
      <c r="E41" s="475"/>
      <c r="F41" s="198"/>
      <c r="G41" s="175"/>
      <c r="H41" s="336"/>
      <c r="I41" s="143"/>
      <c r="J41" s="251"/>
      <c r="K41" s="143"/>
      <c r="L41" s="252"/>
      <c r="M41" s="198" t="str">
        <f t="shared" si="22"/>
        <v/>
      </c>
      <c r="N41" s="175"/>
      <c r="O41" s="203"/>
      <c r="P41" s="175"/>
      <c r="Q41" s="203"/>
      <c r="R41" s="175"/>
      <c r="S41" s="143"/>
      <c r="T41" s="252"/>
      <c r="U41" s="204"/>
      <c r="V41" s="205"/>
      <c r="W41" s="206"/>
      <c r="X41" s="193"/>
      <c r="Y41" s="199">
        <f t="shared" si="9"/>
        <v>0</v>
      </c>
      <c r="Z41" s="199">
        <f>IF('1042Ef Décompte'!D45="",0,1)</f>
        <v>0</v>
      </c>
      <c r="AA41" s="45" t="e">
        <f t="shared" si="10"/>
        <v>#VALUE!</v>
      </c>
      <c r="AB41" s="45">
        <f t="shared" si="11"/>
        <v>0</v>
      </c>
      <c r="AC41" s="56" t="str">
        <f t="shared" si="12"/>
        <v/>
      </c>
      <c r="AD41" s="45" t="str">
        <f t="shared" si="13"/>
        <v/>
      </c>
      <c r="AE41" s="45" t="str">
        <f t="shared" si="14"/>
        <v/>
      </c>
      <c r="AF41" s="45" t="str">
        <f t="shared" si="15"/>
        <v/>
      </c>
      <c r="AG41" s="45" t="str">
        <f t="shared" si="16"/>
        <v/>
      </c>
      <c r="AH41" s="200" t="str">
        <f t="shared" si="17"/>
        <v/>
      </c>
      <c r="AI41" s="201" t="str">
        <f t="shared" si="18"/>
        <v/>
      </c>
      <c r="AJ41" s="200" t="str">
        <f t="shared" si="19"/>
        <v/>
      </c>
      <c r="AK41" s="200" t="str">
        <f>IF(AH41&lt;AI41,Übersetzungstexte!A$184,"")</f>
        <v/>
      </c>
      <c r="AL41" s="201" t="str">
        <f t="shared" si="20"/>
        <v/>
      </c>
      <c r="AM41" s="113"/>
    </row>
    <row r="42" spans="1:39" s="202" customFormat="1" ht="16.899999999999999" customHeight="1">
      <c r="A42" s="335"/>
      <c r="B42" s="479"/>
      <c r="C42" s="480"/>
      <c r="D42" s="481"/>
      <c r="E42" s="475"/>
      <c r="F42" s="198"/>
      <c r="G42" s="175"/>
      <c r="H42" s="336"/>
      <c r="I42" s="143"/>
      <c r="J42" s="251"/>
      <c r="K42" s="143"/>
      <c r="L42" s="252"/>
      <c r="M42" s="198" t="str">
        <f t="shared" si="22"/>
        <v/>
      </c>
      <c r="N42" s="175"/>
      <c r="O42" s="203"/>
      <c r="P42" s="175"/>
      <c r="Q42" s="203"/>
      <c r="R42" s="175"/>
      <c r="S42" s="143"/>
      <c r="T42" s="252"/>
      <c r="U42" s="204"/>
      <c r="V42" s="205"/>
      <c r="W42" s="206"/>
      <c r="X42" s="193"/>
      <c r="Y42" s="199">
        <f t="shared" si="9"/>
        <v>0</v>
      </c>
      <c r="Z42" s="199">
        <f>IF('1042Ef Décompte'!D46="",0,1)</f>
        <v>0</v>
      </c>
      <c r="AA42" s="45" t="e">
        <f t="shared" si="10"/>
        <v>#VALUE!</v>
      </c>
      <c r="AB42" s="45">
        <f t="shared" si="11"/>
        <v>0</v>
      </c>
      <c r="AC42" s="56" t="str">
        <f t="shared" si="12"/>
        <v/>
      </c>
      <c r="AD42" s="45" t="str">
        <f t="shared" si="13"/>
        <v/>
      </c>
      <c r="AE42" s="45" t="str">
        <f t="shared" si="14"/>
        <v/>
      </c>
      <c r="AF42" s="45" t="str">
        <f t="shared" si="15"/>
        <v/>
      </c>
      <c r="AG42" s="45" t="str">
        <f t="shared" si="16"/>
        <v/>
      </c>
      <c r="AH42" s="200" t="str">
        <f t="shared" si="17"/>
        <v/>
      </c>
      <c r="AI42" s="201" t="str">
        <f t="shared" si="18"/>
        <v/>
      </c>
      <c r="AJ42" s="200" t="str">
        <f t="shared" si="19"/>
        <v/>
      </c>
      <c r="AK42" s="200" t="str">
        <f>IF(AH42&lt;AI42,Übersetzungstexte!A$184,"")</f>
        <v/>
      </c>
      <c r="AL42" s="201" t="str">
        <f t="shared" si="20"/>
        <v/>
      </c>
      <c r="AM42" s="113"/>
    </row>
    <row r="43" spans="1:39" s="202" customFormat="1" ht="16.899999999999999" customHeight="1">
      <c r="A43" s="335"/>
      <c r="B43" s="479"/>
      <c r="C43" s="480"/>
      <c r="D43" s="481"/>
      <c r="E43" s="475"/>
      <c r="F43" s="198"/>
      <c r="G43" s="175"/>
      <c r="H43" s="336"/>
      <c r="I43" s="143"/>
      <c r="J43" s="251"/>
      <c r="K43" s="143"/>
      <c r="L43" s="252"/>
      <c r="M43" s="198" t="str">
        <f t="shared" si="22"/>
        <v/>
      </c>
      <c r="N43" s="175"/>
      <c r="O43" s="203"/>
      <c r="P43" s="175"/>
      <c r="Q43" s="203"/>
      <c r="R43" s="175"/>
      <c r="S43" s="143"/>
      <c r="T43" s="252"/>
      <c r="U43" s="204"/>
      <c r="V43" s="205"/>
      <c r="W43" s="206"/>
      <c r="X43" s="193"/>
      <c r="Y43" s="199">
        <f t="shared" si="9"/>
        <v>0</v>
      </c>
      <c r="Z43" s="199">
        <f>IF('1042Ef Décompte'!D47="",0,1)</f>
        <v>0</v>
      </c>
      <c r="AA43" s="45" t="e">
        <f t="shared" si="10"/>
        <v>#VALUE!</v>
      </c>
      <c r="AB43" s="45">
        <f t="shared" si="11"/>
        <v>0</v>
      </c>
      <c r="AC43" s="56" t="str">
        <f t="shared" si="12"/>
        <v/>
      </c>
      <c r="AD43" s="45" t="str">
        <f t="shared" si="13"/>
        <v/>
      </c>
      <c r="AE43" s="45" t="str">
        <f t="shared" si="14"/>
        <v/>
      </c>
      <c r="AF43" s="45" t="str">
        <f t="shared" si="15"/>
        <v/>
      </c>
      <c r="AG43" s="45" t="str">
        <f t="shared" si="16"/>
        <v/>
      </c>
      <c r="AH43" s="200" t="str">
        <f t="shared" si="17"/>
        <v/>
      </c>
      <c r="AI43" s="201" t="str">
        <f t="shared" si="18"/>
        <v/>
      </c>
      <c r="AJ43" s="200" t="str">
        <f t="shared" si="19"/>
        <v/>
      </c>
      <c r="AK43" s="200" t="str">
        <f>IF(AH43&lt;AI43,Übersetzungstexte!A$184,"")</f>
        <v/>
      </c>
      <c r="AL43" s="201" t="str">
        <f t="shared" si="20"/>
        <v/>
      </c>
      <c r="AM43" s="113"/>
    </row>
    <row r="44" spans="1:39" s="202" customFormat="1" ht="16.899999999999999" customHeight="1">
      <c r="A44" s="335"/>
      <c r="B44" s="479"/>
      <c r="C44" s="480"/>
      <c r="D44" s="481"/>
      <c r="E44" s="475"/>
      <c r="F44" s="198"/>
      <c r="G44" s="175"/>
      <c r="H44" s="336"/>
      <c r="I44" s="143"/>
      <c r="J44" s="251"/>
      <c r="K44" s="143"/>
      <c r="L44" s="252"/>
      <c r="M44" s="198" t="str">
        <f t="shared" si="22"/>
        <v/>
      </c>
      <c r="N44" s="175"/>
      <c r="O44" s="203"/>
      <c r="P44" s="175"/>
      <c r="Q44" s="203"/>
      <c r="R44" s="175"/>
      <c r="S44" s="143"/>
      <c r="T44" s="252"/>
      <c r="U44" s="204"/>
      <c r="V44" s="205"/>
      <c r="W44" s="206"/>
      <c r="X44" s="193"/>
      <c r="Y44" s="199">
        <f t="shared" si="9"/>
        <v>0</v>
      </c>
      <c r="Z44" s="199">
        <f>IF('1042Ef Décompte'!D48="",0,1)</f>
        <v>0</v>
      </c>
      <c r="AA44" s="45" t="e">
        <f t="shared" si="10"/>
        <v>#VALUE!</v>
      </c>
      <c r="AB44" s="45">
        <f t="shared" si="11"/>
        <v>0</v>
      </c>
      <c r="AC44" s="56" t="str">
        <f t="shared" si="12"/>
        <v/>
      </c>
      <c r="AD44" s="45" t="str">
        <f t="shared" si="13"/>
        <v/>
      </c>
      <c r="AE44" s="45" t="str">
        <f t="shared" si="14"/>
        <v/>
      </c>
      <c r="AF44" s="45" t="str">
        <f t="shared" si="15"/>
        <v/>
      </c>
      <c r="AG44" s="45" t="str">
        <f t="shared" si="16"/>
        <v/>
      </c>
      <c r="AH44" s="200" t="str">
        <f t="shared" si="17"/>
        <v/>
      </c>
      <c r="AI44" s="201" t="str">
        <f t="shared" si="18"/>
        <v/>
      </c>
      <c r="AJ44" s="200" t="str">
        <f t="shared" si="19"/>
        <v/>
      </c>
      <c r="AK44" s="200" t="str">
        <f>IF(AH44&lt;AI44,Übersetzungstexte!A$184,"")</f>
        <v/>
      </c>
      <c r="AL44" s="201" t="str">
        <f t="shared" si="20"/>
        <v/>
      </c>
      <c r="AM44" s="113"/>
    </row>
    <row r="45" spans="1:39" s="202" customFormat="1" ht="16.899999999999999" customHeight="1">
      <c r="A45" s="335"/>
      <c r="B45" s="479"/>
      <c r="C45" s="480"/>
      <c r="D45" s="481"/>
      <c r="E45" s="475"/>
      <c r="F45" s="198"/>
      <c r="G45" s="175"/>
      <c r="H45" s="336"/>
      <c r="I45" s="143"/>
      <c r="J45" s="251"/>
      <c r="K45" s="143"/>
      <c r="L45" s="252"/>
      <c r="M45" s="198" t="str">
        <f t="shared" si="22"/>
        <v/>
      </c>
      <c r="N45" s="175"/>
      <c r="O45" s="203"/>
      <c r="P45" s="175"/>
      <c r="Q45" s="203"/>
      <c r="R45" s="175"/>
      <c r="S45" s="143"/>
      <c r="T45" s="252"/>
      <c r="U45" s="204"/>
      <c r="V45" s="205"/>
      <c r="W45" s="206"/>
      <c r="X45" s="193"/>
      <c r="Y45" s="199">
        <f t="shared" si="9"/>
        <v>0</v>
      </c>
      <c r="Z45" s="199">
        <f>IF('1042Ef Décompte'!D49="",0,1)</f>
        <v>0</v>
      </c>
      <c r="AA45" s="45" t="e">
        <f t="shared" si="10"/>
        <v>#VALUE!</v>
      </c>
      <c r="AB45" s="45">
        <f t="shared" si="11"/>
        <v>0</v>
      </c>
      <c r="AC45" s="56" t="str">
        <f t="shared" si="12"/>
        <v/>
      </c>
      <c r="AD45" s="45" t="str">
        <f t="shared" si="13"/>
        <v/>
      </c>
      <c r="AE45" s="45" t="str">
        <f t="shared" si="14"/>
        <v/>
      </c>
      <c r="AF45" s="45" t="str">
        <f t="shared" si="15"/>
        <v/>
      </c>
      <c r="AG45" s="45" t="str">
        <f t="shared" si="16"/>
        <v/>
      </c>
      <c r="AH45" s="200" t="str">
        <f t="shared" si="17"/>
        <v/>
      </c>
      <c r="AI45" s="201" t="str">
        <f t="shared" si="18"/>
        <v/>
      </c>
      <c r="AJ45" s="200" t="str">
        <f t="shared" si="19"/>
        <v/>
      </c>
      <c r="AK45" s="200" t="str">
        <f>IF(AH45&lt;AI45,Übersetzungstexte!A$184,"")</f>
        <v/>
      </c>
      <c r="AL45" s="201" t="str">
        <f t="shared" si="20"/>
        <v/>
      </c>
      <c r="AM45" s="113"/>
    </row>
    <row r="46" spans="1:39" s="202" customFormat="1" ht="16.899999999999999" customHeight="1">
      <c r="A46" s="335"/>
      <c r="B46" s="479"/>
      <c r="C46" s="480"/>
      <c r="D46" s="481"/>
      <c r="E46" s="475"/>
      <c r="F46" s="198"/>
      <c r="G46" s="175"/>
      <c r="H46" s="336"/>
      <c r="I46" s="143"/>
      <c r="J46" s="251"/>
      <c r="K46" s="143"/>
      <c r="L46" s="252"/>
      <c r="M46" s="198" t="str">
        <f t="shared" si="22"/>
        <v/>
      </c>
      <c r="N46" s="175"/>
      <c r="O46" s="203"/>
      <c r="P46" s="175"/>
      <c r="Q46" s="203"/>
      <c r="R46" s="175"/>
      <c r="S46" s="143"/>
      <c r="T46" s="252"/>
      <c r="U46" s="204"/>
      <c r="V46" s="205"/>
      <c r="W46" s="206"/>
      <c r="X46" s="193"/>
      <c r="Y46" s="199">
        <f t="shared" si="9"/>
        <v>0</v>
      </c>
      <c r="Z46" s="199">
        <f>IF('1042Ef Décompte'!D50="",0,1)</f>
        <v>0</v>
      </c>
      <c r="AA46" s="45" t="e">
        <f t="shared" si="10"/>
        <v>#VALUE!</v>
      </c>
      <c r="AB46" s="45">
        <f t="shared" si="11"/>
        <v>0</v>
      </c>
      <c r="AC46" s="56" t="str">
        <f t="shared" si="12"/>
        <v/>
      </c>
      <c r="AD46" s="45" t="str">
        <f t="shared" si="13"/>
        <v/>
      </c>
      <c r="AE46" s="45" t="str">
        <f t="shared" si="14"/>
        <v/>
      </c>
      <c r="AF46" s="45" t="str">
        <f t="shared" si="15"/>
        <v/>
      </c>
      <c r="AG46" s="45" t="str">
        <f t="shared" si="16"/>
        <v/>
      </c>
      <c r="AH46" s="200" t="str">
        <f t="shared" si="17"/>
        <v/>
      </c>
      <c r="AI46" s="201" t="str">
        <f t="shared" si="18"/>
        <v/>
      </c>
      <c r="AJ46" s="200" t="str">
        <f t="shared" si="19"/>
        <v/>
      </c>
      <c r="AK46" s="200" t="str">
        <f>IF(AH46&lt;AI46,Übersetzungstexte!A$184,"")</f>
        <v/>
      </c>
      <c r="AL46" s="201" t="str">
        <f t="shared" si="20"/>
        <v/>
      </c>
      <c r="AM46" s="113"/>
    </row>
    <row r="47" spans="1:39" s="202" customFormat="1" ht="16.899999999999999" customHeight="1">
      <c r="A47" s="335"/>
      <c r="B47" s="479"/>
      <c r="C47" s="480"/>
      <c r="D47" s="481"/>
      <c r="E47" s="475"/>
      <c r="F47" s="198"/>
      <c r="G47" s="175"/>
      <c r="H47" s="336"/>
      <c r="I47" s="143"/>
      <c r="J47" s="251"/>
      <c r="K47" s="143"/>
      <c r="L47" s="252"/>
      <c r="M47" s="198" t="str">
        <f t="shared" si="22"/>
        <v/>
      </c>
      <c r="N47" s="175"/>
      <c r="O47" s="203"/>
      <c r="P47" s="175"/>
      <c r="Q47" s="203"/>
      <c r="R47" s="175"/>
      <c r="S47" s="143"/>
      <c r="T47" s="252"/>
      <c r="U47" s="204"/>
      <c r="V47" s="205"/>
      <c r="W47" s="206"/>
      <c r="X47" s="193"/>
      <c r="Y47" s="199">
        <f t="shared" si="9"/>
        <v>0</v>
      </c>
      <c r="Z47" s="199">
        <f>IF('1042Ef Décompte'!D51="",0,1)</f>
        <v>0</v>
      </c>
      <c r="AA47" s="45" t="e">
        <f t="shared" si="10"/>
        <v>#VALUE!</v>
      </c>
      <c r="AB47" s="45">
        <f t="shared" si="11"/>
        <v>0</v>
      </c>
      <c r="AC47" s="56" t="str">
        <f t="shared" si="12"/>
        <v/>
      </c>
      <c r="AD47" s="45" t="str">
        <f t="shared" si="13"/>
        <v/>
      </c>
      <c r="AE47" s="45" t="str">
        <f t="shared" si="14"/>
        <v/>
      </c>
      <c r="AF47" s="45" t="str">
        <f t="shared" si="15"/>
        <v/>
      </c>
      <c r="AG47" s="45" t="str">
        <f t="shared" si="16"/>
        <v/>
      </c>
      <c r="AH47" s="200" t="str">
        <f t="shared" si="17"/>
        <v/>
      </c>
      <c r="AI47" s="201" t="str">
        <f t="shared" si="18"/>
        <v/>
      </c>
      <c r="AJ47" s="200" t="str">
        <f t="shared" si="19"/>
        <v/>
      </c>
      <c r="AK47" s="200" t="str">
        <f>IF(AH47&lt;AI47,Übersetzungstexte!A$184,"")</f>
        <v/>
      </c>
      <c r="AL47" s="201" t="str">
        <f t="shared" si="20"/>
        <v/>
      </c>
      <c r="AM47" s="113"/>
    </row>
    <row r="48" spans="1:39" s="202" customFormat="1" ht="16.899999999999999" customHeight="1">
      <c r="A48" s="335"/>
      <c r="B48" s="479"/>
      <c r="C48" s="480"/>
      <c r="D48" s="481"/>
      <c r="E48" s="475"/>
      <c r="F48" s="198"/>
      <c r="G48" s="175"/>
      <c r="H48" s="336"/>
      <c r="I48" s="143"/>
      <c r="J48" s="251"/>
      <c r="K48" s="143"/>
      <c r="L48" s="252"/>
      <c r="M48" s="198" t="str">
        <f t="shared" si="22"/>
        <v/>
      </c>
      <c r="N48" s="175"/>
      <c r="O48" s="203"/>
      <c r="P48" s="175"/>
      <c r="Q48" s="203"/>
      <c r="R48" s="175"/>
      <c r="S48" s="143"/>
      <c r="T48" s="252"/>
      <c r="U48" s="204"/>
      <c r="V48" s="205"/>
      <c r="W48" s="206"/>
      <c r="X48" s="193"/>
      <c r="Y48" s="199">
        <f t="shared" si="9"/>
        <v>0</v>
      </c>
      <c r="Z48" s="199">
        <f>IF('1042Ef Décompte'!D52="",0,1)</f>
        <v>0</v>
      </c>
      <c r="AA48" s="45" t="e">
        <f t="shared" si="10"/>
        <v>#VALUE!</v>
      </c>
      <c r="AB48" s="45">
        <f t="shared" si="11"/>
        <v>0</v>
      </c>
      <c r="AC48" s="56" t="str">
        <f t="shared" si="12"/>
        <v/>
      </c>
      <c r="AD48" s="45" t="str">
        <f t="shared" si="13"/>
        <v/>
      </c>
      <c r="AE48" s="45" t="str">
        <f t="shared" si="14"/>
        <v/>
      </c>
      <c r="AF48" s="45" t="str">
        <f t="shared" si="15"/>
        <v/>
      </c>
      <c r="AG48" s="45" t="str">
        <f t="shared" si="16"/>
        <v/>
      </c>
      <c r="AH48" s="200" t="str">
        <f t="shared" si="17"/>
        <v/>
      </c>
      <c r="AI48" s="201" t="str">
        <f t="shared" si="18"/>
        <v/>
      </c>
      <c r="AJ48" s="200" t="str">
        <f t="shared" si="19"/>
        <v/>
      </c>
      <c r="AK48" s="200" t="str">
        <f>IF(AH48&lt;AI48,Übersetzungstexte!A$184,"")</f>
        <v/>
      </c>
      <c r="AL48" s="201" t="str">
        <f t="shared" si="20"/>
        <v/>
      </c>
      <c r="AM48" s="113"/>
    </row>
    <row r="49" spans="1:39" s="202" customFormat="1" ht="16.899999999999999" customHeight="1">
      <c r="A49" s="335"/>
      <c r="B49" s="479"/>
      <c r="C49" s="480"/>
      <c r="D49" s="481"/>
      <c r="E49" s="475"/>
      <c r="F49" s="198"/>
      <c r="G49" s="175"/>
      <c r="H49" s="336"/>
      <c r="I49" s="143"/>
      <c r="J49" s="251"/>
      <c r="K49" s="143"/>
      <c r="L49" s="252"/>
      <c r="M49" s="198" t="str">
        <f t="shared" si="22"/>
        <v/>
      </c>
      <c r="N49" s="175"/>
      <c r="O49" s="203"/>
      <c r="P49" s="175"/>
      <c r="Q49" s="203"/>
      <c r="R49" s="175"/>
      <c r="S49" s="143"/>
      <c r="T49" s="252"/>
      <c r="U49" s="204"/>
      <c r="V49" s="205"/>
      <c r="W49" s="206"/>
      <c r="X49" s="193"/>
      <c r="Y49" s="199">
        <f t="shared" si="9"/>
        <v>0</v>
      </c>
      <c r="Z49" s="199">
        <f>IF('1042Ef Décompte'!D53="",0,1)</f>
        <v>0</v>
      </c>
      <c r="AA49" s="45" t="e">
        <f t="shared" si="10"/>
        <v>#VALUE!</v>
      </c>
      <c r="AB49" s="45">
        <f t="shared" si="11"/>
        <v>0</v>
      </c>
      <c r="AC49" s="56" t="str">
        <f t="shared" si="12"/>
        <v/>
      </c>
      <c r="AD49" s="45" t="str">
        <f t="shared" si="13"/>
        <v/>
      </c>
      <c r="AE49" s="45" t="str">
        <f t="shared" si="14"/>
        <v/>
      </c>
      <c r="AF49" s="45" t="str">
        <f t="shared" si="15"/>
        <v/>
      </c>
      <c r="AG49" s="45" t="str">
        <f t="shared" si="16"/>
        <v/>
      </c>
      <c r="AH49" s="200" t="str">
        <f t="shared" si="17"/>
        <v/>
      </c>
      <c r="AI49" s="201" t="str">
        <f t="shared" si="18"/>
        <v/>
      </c>
      <c r="AJ49" s="200" t="str">
        <f t="shared" si="19"/>
        <v/>
      </c>
      <c r="AK49" s="200" t="str">
        <f>IF(AH49&lt;AI49,Übersetzungstexte!A$184,"")</f>
        <v/>
      </c>
      <c r="AL49" s="201" t="str">
        <f t="shared" si="20"/>
        <v/>
      </c>
      <c r="AM49" s="113"/>
    </row>
    <row r="50" spans="1:39" s="202" customFormat="1" ht="16.899999999999999" customHeight="1">
      <c r="A50" s="335"/>
      <c r="B50" s="479"/>
      <c r="C50" s="480"/>
      <c r="D50" s="481"/>
      <c r="E50" s="475"/>
      <c r="F50" s="198"/>
      <c r="G50" s="175"/>
      <c r="H50" s="336"/>
      <c r="I50" s="143"/>
      <c r="J50" s="251"/>
      <c r="K50" s="143"/>
      <c r="L50" s="252"/>
      <c r="M50" s="198" t="str">
        <f t="shared" si="22"/>
        <v/>
      </c>
      <c r="N50" s="175"/>
      <c r="O50" s="203"/>
      <c r="P50" s="175"/>
      <c r="Q50" s="203"/>
      <c r="R50" s="175"/>
      <c r="S50" s="143"/>
      <c r="T50" s="252"/>
      <c r="U50" s="204"/>
      <c r="V50" s="205"/>
      <c r="W50" s="206"/>
      <c r="X50" s="193"/>
      <c r="Y50" s="199">
        <f t="shared" si="9"/>
        <v>0</v>
      </c>
      <c r="Z50" s="199">
        <f>IF('1042Ef Décompte'!D54="",0,1)</f>
        <v>0</v>
      </c>
      <c r="AA50" s="45" t="e">
        <f t="shared" si="10"/>
        <v>#VALUE!</v>
      </c>
      <c r="AB50" s="45">
        <f t="shared" si="11"/>
        <v>0</v>
      </c>
      <c r="AC50" s="56" t="str">
        <f t="shared" si="12"/>
        <v/>
      </c>
      <c r="AD50" s="45" t="str">
        <f t="shared" si="13"/>
        <v/>
      </c>
      <c r="AE50" s="45" t="str">
        <f t="shared" si="14"/>
        <v/>
      </c>
      <c r="AF50" s="45" t="str">
        <f t="shared" si="15"/>
        <v/>
      </c>
      <c r="AG50" s="45" t="str">
        <f t="shared" si="16"/>
        <v/>
      </c>
      <c r="AH50" s="200" t="str">
        <f t="shared" si="17"/>
        <v/>
      </c>
      <c r="AI50" s="201" t="str">
        <f t="shared" si="18"/>
        <v/>
      </c>
      <c r="AJ50" s="200" t="str">
        <f t="shared" si="19"/>
        <v/>
      </c>
      <c r="AK50" s="200" t="str">
        <f>IF(AH50&lt;AI50,Übersetzungstexte!A$184,"")</f>
        <v/>
      </c>
      <c r="AL50" s="201" t="str">
        <f t="shared" si="20"/>
        <v/>
      </c>
      <c r="AM50" s="113"/>
    </row>
    <row r="51" spans="1:39" s="202" customFormat="1" ht="16.899999999999999" customHeight="1">
      <c r="A51" s="335"/>
      <c r="B51" s="479"/>
      <c r="C51" s="480"/>
      <c r="D51" s="481"/>
      <c r="E51" s="475"/>
      <c r="F51" s="198"/>
      <c r="G51" s="175"/>
      <c r="H51" s="336"/>
      <c r="I51" s="143"/>
      <c r="J51" s="251"/>
      <c r="K51" s="143"/>
      <c r="L51" s="252"/>
      <c r="M51" s="198" t="str">
        <f t="shared" si="22"/>
        <v/>
      </c>
      <c r="N51" s="175"/>
      <c r="O51" s="203"/>
      <c r="P51" s="175"/>
      <c r="Q51" s="203"/>
      <c r="R51" s="175"/>
      <c r="S51" s="143"/>
      <c r="T51" s="252"/>
      <c r="U51" s="204"/>
      <c r="V51" s="205"/>
      <c r="W51" s="206"/>
      <c r="X51" s="193"/>
      <c r="Y51" s="199">
        <f t="shared" si="9"/>
        <v>0</v>
      </c>
      <c r="Z51" s="199">
        <f>IF('1042Ef Décompte'!D55="",0,1)</f>
        <v>0</v>
      </c>
      <c r="AA51" s="45" t="e">
        <f t="shared" si="10"/>
        <v>#VALUE!</v>
      </c>
      <c r="AB51" s="45">
        <f t="shared" si="11"/>
        <v>0</v>
      </c>
      <c r="AC51" s="56" t="str">
        <f t="shared" si="12"/>
        <v/>
      </c>
      <c r="AD51" s="45" t="str">
        <f t="shared" si="13"/>
        <v/>
      </c>
      <c r="AE51" s="45" t="str">
        <f t="shared" si="14"/>
        <v/>
      </c>
      <c r="AF51" s="45" t="str">
        <f t="shared" si="15"/>
        <v/>
      </c>
      <c r="AG51" s="45" t="str">
        <f t="shared" si="16"/>
        <v/>
      </c>
      <c r="AH51" s="200" t="str">
        <f t="shared" si="17"/>
        <v/>
      </c>
      <c r="AI51" s="201" t="str">
        <f t="shared" si="18"/>
        <v/>
      </c>
      <c r="AJ51" s="200" t="str">
        <f t="shared" si="19"/>
        <v/>
      </c>
      <c r="AK51" s="200" t="str">
        <f>IF(AH51&lt;AI51,Übersetzungstexte!A$184,"")</f>
        <v/>
      </c>
      <c r="AL51" s="201" t="str">
        <f t="shared" si="20"/>
        <v/>
      </c>
      <c r="AM51" s="113"/>
    </row>
    <row r="52" spans="1:39" s="202" customFormat="1" ht="16.899999999999999" customHeight="1">
      <c r="A52" s="335"/>
      <c r="B52" s="479"/>
      <c r="C52" s="480"/>
      <c r="D52" s="481"/>
      <c r="E52" s="475"/>
      <c r="F52" s="198"/>
      <c r="G52" s="175"/>
      <c r="H52" s="336"/>
      <c r="I52" s="143"/>
      <c r="J52" s="251"/>
      <c r="K52" s="143"/>
      <c r="L52" s="252"/>
      <c r="M52" s="198" t="str">
        <f t="shared" si="22"/>
        <v/>
      </c>
      <c r="N52" s="175"/>
      <c r="O52" s="203"/>
      <c r="P52" s="175"/>
      <c r="Q52" s="203"/>
      <c r="R52" s="175"/>
      <c r="S52" s="143"/>
      <c r="T52" s="252"/>
      <c r="U52" s="204"/>
      <c r="V52" s="205"/>
      <c r="W52" s="206"/>
      <c r="X52" s="193"/>
      <c r="Y52" s="199">
        <f t="shared" si="9"/>
        <v>0</v>
      </c>
      <c r="Z52" s="199">
        <f>IF('1042Ef Décompte'!D56="",0,1)</f>
        <v>0</v>
      </c>
      <c r="AA52" s="45" t="e">
        <f t="shared" si="10"/>
        <v>#VALUE!</v>
      </c>
      <c r="AB52" s="45">
        <f t="shared" si="11"/>
        <v>0</v>
      </c>
      <c r="AC52" s="56" t="str">
        <f t="shared" si="12"/>
        <v/>
      </c>
      <c r="AD52" s="45" t="str">
        <f t="shared" si="13"/>
        <v/>
      </c>
      <c r="AE52" s="45" t="str">
        <f t="shared" si="14"/>
        <v/>
      </c>
      <c r="AF52" s="45" t="str">
        <f t="shared" si="15"/>
        <v/>
      </c>
      <c r="AG52" s="45" t="str">
        <f t="shared" si="16"/>
        <v/>
      </c>
      <c r="AH52" s="200" t="str">
        <f t="shared" si="17"/>
        <v/>
      </c>
      <c r="AI52" s="201" t="str">
        <f t="shared" si="18"/>
        <v/>
      </c>
      <c r="AJ52" s="200" t="str">
        <f t="shared" si="19"/>
        <v/>
      </c>
      <c r="AK52" s="200" t="str">
        <f>IF(AH52&lt;AI52,Übersetzungstexte!A$184,"")</f>
        <v/>
      </c>
      <c r="AL52" s="201" t="str">
        <f t="shared" si="20"/>
        <v/>
      </c>
      <c r="AM52" s="113"/>
    </row>
    <row r="53" spans="1:39" s="202" customFormat="1" ht="16.899999999999999" customHeight="1">
      <c r="A53" s="335"/>
      <c r="B53" s="479"/>
      <c r="C53" s="480"/>
      <c r="D53" s="481"/>
      <c r="E53" s="475"/>
      <c r="F53" s="198"/>
      <c r="G53" s="175"/>
      <c r="H53" s="336"/>
      <c r="I53" s="143"/>
      <c r="J53" s="251"/>
      <c r="K53" s="143"/>
      <c r="L53" s="252"/>
      <c r="M53" s="198" t="str">
        <f t="shared" si="22"/>
        <v/>
      </c>
      <c r="N53" s="175"/>
      <c r="O53" s="203"/>
      <c r="P53" s="175"/>
      <c r="Q53" s="203"/>
      <c r="R53" s="175"/>
      <c r="S53" s="143"/>
      <c r="T53" s="252"/>
      <c r="U53" s="204"/>
      <c r="V53" s="205"/>
      <c r="W53" s="206"/>
      <c r="X53" s="193"/>
      <c r="Y53" s="199">
        <f t="shared" si="9"/>
        <v>0</v>
      </c>
      <c r="Z53" s="199">
        <f>IF('1042Ef Décompte'!D57="",0,1)</f>
        <v>0</v>
      </c>
      <c r="AA53" s="45" t="e">
        <f t="shared" si="10"/>
        <v>#VALUE!</v>
      </c>
      <c r="AB53" s="45">
        <f t="shared" si="11"/>
        <v>0</v>
      </c>
      <c r="AC53" s="56" t="str">
        <f t="shared" si="12"/>
        <v/>
      </c>
      <c r="AD53" s="45" t="str">
        <f t="shared" si="13"/>
        <v/>
      </c>
      <c r="AE53" s="45" t="str">
        <f t="shared" si="14"/>
        <v/>
      </c>
      <c r="AF53" s="45" t="str">
        <f t="shared" si="15"/>
        <v/>
      </c>
      <c r="AG53" s="45" t="str">
        <f t="shared" si="16"/>
        <v/>
      </c>
      <c r="AH53" s="200" t="str">
        <f t="shared" si="17"/>
        <v/>
      </c>
      <c r="AI53" s="201" t="str">
        <f t="shared" si="18"/>
        <v/>
      </c>
      <c r="AJ53" s="200" t="str">
        <f t="shared" si="19"/>
        <v/>
      </c>
      <c r="AK53" s="200" t="str">
        <f>IF(AH53&lt;AI53,Übersetzungstexte!A$184,"")</f>
        <v/>
      </c>
      <c r="AL53" s="201" t="str">
        <f t="shared" si="20"/>
        <v/>
      </c>
      <c r="AM53" s="113"/>
    </row>
    <row r="54" spans="1:39" s="202" customFormat="1" ht="16.899999999999999" customHeight="1">
      <c r="A54" s="335"/>
      <c r="B54" s="479"/>
      <c r="C54" s="480"/>
      <c r="D54" s="481"/>
      <c r="E54" s="475"/>
      <c r="F54" s="198"/>
      <c r="G54" s="175"/>
      <c r="H54" s="336"/>
      <c r="I54" s="143"/>
      <c r="J54" s="251"/>
      <c r="K54" s="143"/>
      <c r="L54" s="252"/>
      <c r="M54" s="198" t="str">
        <f t="shared" si="22"/>
        <v/>
      </c>
      <c r="N54" s="175"/>
      <c r="O54" s="203"/>
      <c r="P54" s="175"/>
      <c r="Q54" s="203"/>
      <c r="R54" s="175"/>
      <c r="S54" s="143"/>
      <c r="T54" s="252"/>
      <c r="U54" s="204"/>
      <c r="V54" s="205"/>
      <c r="W54" s="206"/>
      <c r="X54" s="193"/>
      <c r="Y54" s="199">
        <f t="shared" si="9"/>
        <v>0</v>
      </c>
      <c r="Z54" s="199">
        <f>IF('1042Ef Décompte'!D58="",0,1)</f>
        <v>0</v>
      </c>
      <c r="AA54" s="45" t="e">
        <f t="shared" si="10"/>
        <v>#VALUE!</v>
      </c>
      <c r="AB54" s="45">
        <f t="shared" si="11"/>
        <v>0</v>
      </c>
      <c r="AC54" s="56" t="str">
        <f t="shared" si="12"/>
        <v/>
      </c>
      <c r="AD54" s="45" t="str">
        <f t="shared" si="13"/>
        <v/>
      </c>
      <c r="AE54" s="45" t="str">
        <f t="shared" si="14"/>
        <v/>
      </c>
      <c r="AF54" s="45" t="str">
        <f t="shared" si="15"/>
        <v/>
      </c>
      <c r="AG54" s="45" t="str">
        <f t="shared" si="16"/>
        <v/>
      </c>
      <c r="AH54" s="200" t="str">
        <f t="shared" si="17"/>
        <v/>
      </c>
      <c r="AI54" s="201" t="str">
        <f t="shared" si="18"/>
        <v/>
      </c>
      <c r="AJ54" s="200" t="str">
        <f t="shared" si="19"/>
        <v/>
      </c>
      <c r="AK54" s="200" t="str">
        <f>IF(AH54&lt;AI54,Übersetzungstexte!A$184,"")</f>
        <v/>
      </c>
      <c r="AL54" s="201" t="str">
        <f t="shared" si="20"/>
        <v/>
      </c>
      <c r="AM54" s="113"/>
    </row>
    <row r="55" spans="1:39" s="202" customFormat="1" ht="16.899999999999999" customHeight="1">
      <c r="A55" s="335"/>
      <c r="B55" s="479"/>
      <c r="C55" s="480"/>
      <c r="D55" s="481"/>
      <c r="E55" s="475"/>
      <c r="F55" s="198"/>
      <c r="G55" s="175"/>
      <c r="H55" s="336"/>
      <c r="I55" s="143"/>
      <c r="J55" s="251"/>
      <c r="K55" s="143"/>
      <c r="L55" s="252"/>
      <c r="M55" s="198" t="str">
        <f t="shared" si="22"/>
        <v/>
      </c>
      <c r="N55" s="175"/>
      <c r="O55" s="203"/>
      <c r="P55" s="175"/>
      <c r="Q55" s="203"/>
      <c r="R55" s="175"/>
      <c r="S55" s="143"/>
      <c r="T55" s="252"/>
      <c r="U55" s="204"/>
      <c r="V55" s="205"/>
      <c r="W55" s="206"/>
      <c r="X55" s="193"/>
      <c r="Y55" s="199">
        <f t="shared" si="9"/>
        <v>0</v>
      </c>
      <c r="Z55" s="199">
        <f>IF('1042Ef Décompte'!D59="",0,1)</f>
        <v>0</v>
      </c>
      <c r="AA55" s="45" t="e">
        <f t="shared" si="10"/>
        <v>#VALUE!</v>
      </c>
      <c r="AB55" s="45">
        <f t="shared" si="11"/>
        <v>0</v>
      </c>
      <c r="AC55" s="56" t="str">
        <f t="shared" si="12"/>
        <v/>
      </c>
      <c r="AD55" s="45" t="str">
        <f t="shared" si="13"/>
        <v/>
      </c>
      <c r="AE55" s="45" t="str">
        <f t="shared" si="14"/>
        <v/>
      </c>
      <c r="AF55" s="45" t="str">
        <f t="shared" si="15"/>
        <v/>
      </c>
      <c r="AG55" s="45" t="str">
        <f t="shared" si="16"/>
        <v/>
      </c>
      <c r="AH55" s="200" t="str">
        <f t="shared" si="17"/>
        <v/>
      </c>
      <c r="AI55" s="201" t="str">
        <f t="shared" si="18"/>
        <v/>
      </c>
      <c r="AJ55" s="200" t="str">
        <f t="shared" si="19"/>
        <v/>
      </c>
      <c r="AK55" s="200" t="str">
        <f>IF(AH55&lt;AI55,Übersetzungstexte!A$184,"")</f>
        <v/>
      </c>
      <c r="AL55" s="201" t="str">
        <f t="shared" si="20"/>
        <v/>
      </c>
      <c r="AM55" s="113"/>
    </row>
    <row r="56" spans="1:39" s="202" customFormat="1" ht="16.899999999999999" customHeight="1">
      <c r="A56" s="335"/>
      <c r="B56" s="479"/>
      <c r="C56" s="480"/>
      <c r="D56" s="481"/>
      <c r="E56" s="475"/>
      <c r="F56" s="198"/>
      <c r="G56" s="175"/>
      <c r="H56" s="336"/>
      <c r="I56" s="143"/>
      <c r="J56" s="251"/>
      <c r="K56" s="143"/>
      <c r="L56" s="252"/>
      <c r="M56" s="198" t="str">
        <f t="shared" si="22"/>
        <v/>
      </c>
      <c r="N56" s="175"/>
      <c r="O56" s="203"/>
      <c r="P56" s="175"/>
      <c r="Q56" s="203"/>
      <c r="R56" s="175"/>
      <c r="S56" s="143"/>
      <c r="T56" s="252"/>
      <c r="U56" s="204"/>
      <c r="V56" s="205"/>
      <c r="W56" s="206"/>
      <c r="X56" s="193"/>
      <c r="Y56" s="199">
        <f t="shared" si="9"/>
        <v>0</v>
      </c>
      <c r="Z56" s="199">
        <f>IF('1042Ef Décompte'!D60="",0,1)</f>
        <v>0</v>
      </c>
      <c r="AA56" s="45" t="e">
        <f t="shared" si="10"/>
        <v>#VALUE!</v>
      </c>
      <c r="AB56" s="45">
        <f t="shared" si="11"/>
        <v>0</v>
      </c>
      <c r="AC56" s="56" t="str">
        <f t="shared" si="12"/>
        <v/>
      </c>
      <c r="AD56" s="45" t="str">
        <f t="shared" si="13"/>
        <v/>
      </c>
      <c r="AE56" s="45" t="str">
        <f t="shared" si="14"/>
        <v/>
      </c>
      <c r="AF56" s="45" t="str">
        <f t="shared" si="15"/>
        <v/>
      </c>
      <c r="AG56" s="45" t="str">
        <f t="shared" si="16"/>
        <v/>
      </c>
      <c r="AH56" s="200" t="str">
        <f t="shared" si="17"/>
        <v/>
      </c>
      <c r="AI56" s="201" t="str">
        <f t="shared" si="18"/>
        <v/>
      </c>
      <c r="AJ56" s="200" t="str">
        <f t="shared" si="19"/>
        <v/>
      </c>
      <c r="AK56" s="200" t="str">
        <f>IF(AH56&lt;AI56,Übersetzungstexte!A$184,"")</f>
        <v/>
      </c>
      <c r="AL56" s="201" t="str">
        <f t="shared" si="20"/>
        <v/>
      </c>
      <c r="AM56" s="113"/>
    </row>
    <row r="57" spans="1:39" s="202" customFormat="1" ht="16.899999999999999" customHeight="1">
      <c r="A57" s="335"/>
      <c r="B57" s="479"/>
      <c r="C57" s="480"/>
      <c r="D57" s="481"/>
      <c r="E57" s="475"/>
      <c r="F57" s="198"/>
      <c r="G57" s="175"/>
      <c r="H57" s="336"/>
      <c r="I57" s="143"/>
      <c r="J57" s="251"/>
      <c r="K57" s="143"/>
      <c r="L57" s="252"/>
      <c r="M57" s="198" t="str">
        <f t="shared" si="22"/>
        <v/>
      </c>
      <c r="N57" s="175"/>
      <c r="O57" s="203"/>
      <c r="P57" s="175"/>
      <c r="Q57" s="203"/>
      <c r="R57" s="175"/>
      <c r="S57" s="143"/>
      <c r="T57" s="252"/>
      <c r="U57" s="204"/>
      <c r="V57" s="205"/>
      <c r="W57" s="206"/>
      <c r="X57" s="193"/>
      <c r="Y57" s="199">
        <f t="shared" si="9"/>
        <v>0</v>
      </c>
      <c r="Z57" s="199">
        <f>IF('1042Ef Décompte'!D61="",0,1)</f>
        <v>0</v>
      </c>
      <c r="AA57" s="45" t="e">
        <f t="shared" si="10"/>
        <v>#VALUE!</v>
      </c>
      <c r="AB57" s="45">
        <f t="shared" si="11"/>
        <v>0</v>
      </c>
      <c r="AC57" s="56" t="str">
        <f t="shared" si="12"/>
        <v/>
      </c>
      <c r="AD57" s="45" t="str">
        <f t="shared" si="13"/>
        <v/>
      </c>
      <c r="AE57" s="45" t="str">
        <f t="shared" si="14"/>
        <v/>
      </c>
      <c r="AF57" s="45" t="str">
        <f t="shared" si="15"/>
        <v/>
      </c>
      <c r="AG57" s="45" t="str">
        <f t="shared" si="16"/>
        <v/>
      </c>
      <c r="AH57" s="200" t="str">
        <f t="shared" si="17"/>
        <v/>
      </c>
      <c r="AI57" s="201" t="str">
        <f t="shared" si="18"/>
        <v/>
      </c>
      <c r="AJ57" s="200" t="str">
        <f t="shared" si="19"/>
        <v/>
      </c>
      <c r="AK57" s="200" t="str">
        <f>IF(AH57&lt;AI57,Übersetzungstexte!A$184,"")</f>
        <v/>
      </c>
      <c r="AL57" s="201" t="str">
        <f t="shared" si="20"/>
        <v/>
      </c>
      <c r="AM57" s="113"/>
    </row>
    <row r="58" spans="1:39" s="202" customFormat="1" ht="16.899999999999999" customHeight="1">
      <c r="A58" s="335"/>
      <c r="B58" s="479"/>
      <c r="C58" s="480"/>
      <c r="D58" s="481"/>
      <c r="E58" s="475"/>
      <c r="F58" s="198"/>
      <c r="G58" s="175"/>
      <c r="H58" s="336"/>
      <c r="I58" s="143"/>
      <c r="J58" s="251"/>
      <c r="K58" s="143"/>
      <c r="L58" s="252"/>
      <c r="M58" s="198" t="str">
        <f t="shared" si="22"/>
        <v/>
      </c>
      <c r="N58" s="175"/>
      <c r="O58" s="203"/>
      <c r="P58" s="175"/>
      <c r="Q58" s="203"/>
      <c r="R58" s="175"/>
      <c r="S58" s="143"/>
      <c r="T58" s="252"/>
      <c r="U58" s="204"/>
      <c r="V58" s="205"/>
      <c r="W58" s="206"/>
      <c r="X58" s="193"/>
      <c r="Y58" s="199">
        <f t="shared" si="9"/>
        <v>0</v>
      </c>
      <c r="Z58" s="199">
        <f>IF('1042Ef Décompte'!D62="",0,1)</f>
        <v>0</v>
      </c>
      <c r="AA58" s="45" t="e">
        <f t="shared" si="10"/>
        <v>#VALUE!</v>
      </c>
      <c r="AB58" s="45">
        <f t="shared" si="11"/>
        <v>0</v>
      </c>
      <c r="AC58" s="56" t="str">
        <f t="shared" si="12"/>
        <v/>
      </c>
      <c r="AD58" s="45" t="str">
        <f t="shared" si="13"/>
        <v/>
      </c>
      <c r="AE58" s="45" t="str">
        <f t="shared" si="14"/>
        <v/>
      </c>
      <c r="AF58" s="45" t="str">
        <f t="shared" si="15"/>
        <v/>
      </c>
      <c r="AG58" s="45" t="str">
        <f t="shared" si="16"/>
        <v/>
      </c>
      <c r="AH58" s="200" t="str">
        <f t="shared" si="17"/>
        <v/>
      </c>
      <c r="AI58" s="201" t="str">
        <f t="shared" si="18"/>
        <v/>
      </c>
      <c r="AJ58" s="200" t="str">
        <f t="shared" si="19"/>
        <v/>
      </c>
      <c r="AK58" s="200" t="str">
        <f>IF(AH58&lt;AI58,Übersetzungstexte!A$184,"")</f>
        <v/>
      </c>
      <c r="AL58" s="201" t="str">
        <f t="shared" si="20"/>
        <v/>
      </c>
      <c r="AM58" s="113"/>
    </row>
    <row r="59" spans="1:39" s="202" customFormat="1" ht="16.899999999999999" customHeight="1">
      <c r="A59" s="335"/>
      <c r="B59" s="479"/>
      <c r="C59" s="480"/>
      <c r="D59" s="481"/>
      <c r="E59" s="475"/>
      <c r="F59" s="198"/>
      <c r="G59" s="175"/>
      <c r="H59" s="336"/>
      <c r="I59" s="143"/>
      <c r="J59" s="251"/>
      <c r="K59" s="143"/>
      <c r="L59" s="252"/>
      <c r="M59" s="198" t="str">
        <f t="shared" si="22"/>
        <v/>
      </c>
      <c r="N59" s="175"/>
      <c r="O59" s="203"/>
      <c r="P59" s="175"/>
      <c r="Q59" s="203"/>
      <c r="R59" s="175"/>
      <c r="S59" s="143"/>
      <c r="T59" s="252"/>
      <c r="U59" s="204"/>
      <c r="V59" s="205"/>
      <c r="W59" s="206"/>
      <c r="X59" s="193"/>
      <c r="Y59" s="199">
        <f t="shared" si="9"/>
        <v>0</v>
      </c>
      <c r="Z59" s="199">
        <f>IF('1042Ef Décompte'!D63="",0,1)</f>
        <v>0</v>
      </c>
      <c r="AA59" s="45" t="e">
        <f t="shared" si="10"/>
        <v>#VALUE!</v>
      </c>
      <c r="AB59" s="45">
        <f t="shared" si="11"/>
        <v>0</v>
      </c>
      <c r="AC59" s="56" t="str">
        <f t="shared" si="12"/>
        <v/>
      </c>
      <c r="AD59" s="45" t="str">
        <f t="shared" si="13"/>
        <v/>
      </c>
      <c r="AE59" s="45" t="str">
        <f t="shared" si="14"/>
        <v/>
      </c>
      <c r="AF59" s="45" t="str">
        <f t="shared" si="15"/>
        <v/>
      </c>
      <c r="AG59" s="45" t="str">
        <f t="shared" si="16"/>
        <v/>
      </c>
      <c r="AH59" s="200" t="str">
        <f t="shared" si="17"/>
        <v/>
      </c>
      <c r="AI59" s="201" t="str">
        <f t="shared" si="18"/>
        <v/>
      </c>
      <c r="AJ59" s="200" t="str">
        <f t="shared" si="19"/>
        <v/>
      </c>
      <c r="AK59" s="200" t="str">
        <f>IF(AH59&lt;AI59,Übersetzungstexte!A$184,"")</f>
        <v/>
      </c>
      <c r="AL59" s="201" t="str">
        <f t="shared" si="20"/>
        <v/>
      </c>
      <c r="AM59" s="113"/>
    </row>
    <row r="60" spans="1:39" s="202" customFormat="1" ht="16.899999999999999" customHeight="1">
      <c r="A60" s="335"/>
      <c r="B60" s="479"/>
      <c r="C60" s="480"/>
      <c r="D60" s="481"/>
      <c r="E60" s="475"/>
      <c r="F60" s="198"/>
      <c r="G60" s="175"/>
      <c r="H60" s="336"/>
      <c r="I60" s="143"/>
      <c r="J60" s="251"/>
      <c r="K60" s="143"/>
      <c r="L60" s="252"/>
      <c r="M60" s="198" t="str">
        <f t="shared" si="22"/>
        <v/>
      </c>
      <c r="N60" s="175"/>
      <c r="O60" s="203"/>
      <c r="P60" s="175"/>
      <c r="Q60" s="203"/>
      <c r="R60" s="175"/>
      <c r="S60" s="143"/>
      <c r="T60" s="252"/>
      <c r="U60" s="204"/>
      <c r="V60" s="205"/>
      <c r="W60" s="206"/>
      <c r="X60" s="193"/>
      <c r="Y60" s="199">
        <f t="shared" si="9"/>
        <v>0</v>
      </c>
      <c r="Z60" s="199">
        <f>IF('1042Ef Décompte'!D64="",0,1)</f>
        <v>0</v>
      </c>
      <c r="AA60" s="45" t="e">
        <f t="shared" si="10"/>
        <v>#VALUE!</v>
      </c>
      <c r="AB60" s="45">
        <f t="shared" si="11"/>
        <v>0</v>
      </c>
      <c r="AC60" s="56" t="str">
        <f t="shared" si="12"/>
        <v/>
      </c>
      <c r="AD60" s="45" t="str">
        <f t="shared" si="13"/>
        <v/>
      </c>
      <c r="AE60" s="45" t="str">
        <f t="shared" si="14"/>
        <v/>
      </c>
      <c r="AF60" s="45" t="str">
        <f t="shared" si="15"/>
        <v/>
      </c>
      <c r="AG60" s="45" t="str">
        <f t="shared" si="16"/>
        <v/>
      </c>
      <c r="AH60" s="200" t="str">
        <f t="shared" si="17"/>
        <v/>
      </c>
      <c r="AI60" s="201" t="str">
        <f t="shared" si="18"/>
        <v/>
      </c>
      <c r="AJ60" s="200" t="str">
        <f t="shared" si="19"/>
        <v/>
      </c>
      <c r="AK60" s="200" t="str">
        <f>IF(AH60&lt;AI60,Übersetzungstexte!A$184,"")</f>
        <v/>
      </c>
      <c r="AL60" s="201" t="str">
        <f t="shared" si="20"/>
        <v/>
      </c>
      <c r="AM60" s="113"/>
    </row>
    <row r="61" spans="1:39" s="202" customFormat="1" ht="16.899999999999999" customHeight="1">
      <c r="A61" s="335"/>
      <c r="B61" s="479"/>
      <c r="C61" s="480"/>
      <c r="D61" s="481"/>
      <c r="E61" s="475"/>
      <c r="F61" s="198"/>
      <c r="G61" s="175"/>
      <c r="H61" s="336"/>
      <c r="I61" s="143"/>
      <c r="J61" s="251"/>
      <c r="K61" s="143"/>
      <c r="L61" s="252"/>
      <c r="M61" s="198" t="str">
        <f t="shared" si="22"/>
        <v/>
      </c>
      <c r="N61" s="175"/>
      <c r="O61" s="203"/>
      <c r="P61" s="175"/>
      <c r="Q61" s="203"/>
      <c r="R61" s="175"/>
      <c r="S61" s="143"/>
      <c r="T61" s="252"/>
      <c r="U61" s="204"/>
      <c r="V61" s="205"/>
      <c r="W61" s="206"/>
      <c r="X61" s="193"/>
      <c r="Y61" s="199">
        <f t="shared" si="9"/>
        <v>0</v>
      </c>
      <c r="Z61" s="199">
        <f>IF('1042Ef Décompte'!D65="",0,1)</f>
        <v>0</v>
      </c>
      <c r="AA61" s="45" t="e">
        <f t="shared" si="10"/>
        <v>#VALUE!</v>
      </c>
      <c r="AB61" s="45">
        <f t="shared" si="11"/>
        <v>0</v>
      </c>
      <c r="AC61" s="56" t="str">
        <f t="shared" si="12"/>
        <v/>
      </c>
      <c r="AD61" s="45" t="str">
        <f t="shared" si="13"/>
        <v/>
      </c>
      <c r="AE61" s="45" t="str">
        <f t="shared" si="14"/>
        <v/>
      </c>
      <c r="AF61" s="45" t="str">
        <f t="shared" si="15"/>
        <v/>
      </c>
      <c r="AG61" s="45" t="str">
        <f t="shared" si="16"/>
        <v/>
      </c>
      <c r="AH61" s="200" t="str">
        <f t="shared" si="17"/>
        <v/>
      </c>
      <c r="AI61" s="201" t="str">
        <f t="shared" si="18"/>
        <v/>
      </c>
      <c r="AJ61" s="200" t="str">
        <f t="shared" si="19"/>
        <v/>
      </c>
      <c r="AK61" s="200" t="str">
        <f>IF(AH61&lt;AI61,Übersetzungstexte!A$184,"")</f>
        <v/>
      </c>
      <c r="AL61" s="201" t="str">
        <f t="shared" si="20"/>
        <v/>
      </c>
      <c r="AM61" s="113"/>
    </row>
    <row r="62" spans="1:39" s="202" customFormat="1" ht="16.899999999999999" customHeight="1">
      <c r="A62" s="335"/>
      <c r="B62" s="479"/>
      <c r="C62" s="480"/>
      <c r="D62" s="481"/>
      <c r="E62" s="475"/>
      <c r="F62" s="198"/>
      <c r="G62" s="175"/>
      <c r="H62" s="336"/>
      <c r="I62" s="143"/>
      <c r="J62" s="251"/>
      <c r="K62" s="143"/>
      <c r="L62" s="252"/>
      <c r="M62" s="198" t="str">
        <f t="shared" si="22"/>
        <v/>
      </c>
      <c r="N62" s="175"/>
      <c r="O62" s="203"/>
      <c r="P62" s="175"/>
      <c r="Q62" s="203"/>
      <c r="R62" s="175"/>
      <c r="S62" s="143"/>
      <c r="T62" s="252"/>
      <c r="U62" s="204"/>
      <c r="V62" s="205"/>
      <c r="W62" s="206"/>
      <c r="X62" s="193"/>
      <c r="Y62" s="199">
        <f t="shared" si="9"/>
        <v>0</v>
      </c>
      <c r="Z62" s="199">
        <f>IF('1042Ef Décompte'!D66="",0,1)</f>
        <v>0</v>
      </c>
      <c r="AA62" s="45" t="e">
        <f t="shared" si="10"/>
        <v>#VALUE!</v>
      </c>
      <c r="AB62" s="45">
        <f t="shared" si="11"/>
        <v>0</v>
      </c>
      <c r="AC62" s="56" t="str">
        <f t="shared" si="12"/>
        <v/>
      </c>
      <c r="AD62" s="45" t="str">
        <f t="shared" si="13"/>
        <v/>
      </c>
      <c r="AE62" s="45" t="str">
        <f t="shared" si="14"/>
        <v/>
      </c>
      <c r="AF62" s="45" t="str">
        <f t="shared" si="15"/>
        <v/>
      </c>
      <c r="AG62" s="45" t="str">
        <f t="shared" si="16"/>
        <v/>
      </c>
      <c r="AH62" s="200" t="str">
        <f t="shared" si="17"/>
        <v/>
      </c>
      <c r="AI62" s="201" t="str">
        <f t="shared" si="18"/>
        <v/>
      </c>
      <c r="AJ62" s="200" t="str">
        <f t="shared" si="19"/>
        <v/>
      </c>
      <c r="AK62" s="200" t="str">
        <f>IF(AH62&lt;AI62,Übersetzungstexte!A$184,"")</f>
        <v/>
      </c>
      <c r="AL62" s="201" t="str">
        <f t="shared" si="20"/>
        <v/>
      </c>
      <c r="AM62" s="113"/>
    </row>
    <row r="63" spans="1:39" s="202" customFormat="1" ht="16.899999999999999" customHeight="1">
      <c r="A63" s="335"/>
      <c r="B63" s="479"/>
      <c r="C63" s="480"/>
      <c r="D63" s="481"/>
      <c r="E63" s="475"/>
      <c r="F63" s="198"/>
      <c r="G63" s="175"/>
      <c r="H63" s="336"/>
      <c r="I63" s="143"/>
      <c r="J63" s="251"/>
      <c r="K63" s="143"/>
      <c r="L63" s="252"/>
      <c r="M63" s="198" t="str">
        <f t="shared" si="22"/>
        <v/>
      </c>
      <c r="N63" s="175"/>
      <c r="O63" s="203"/>
      <c r="P63" s="175"/>
      <c r="Q63" s="203"/>
      <c r="R63" s="175"/>
      <c r="S63" s="143"/>
      <c r="T63" s="252"/>
      <c r="U63" s="204"/>
      <c r="V63" s="205"/>
      <c r="W63" s="206"/>
      <c r="X63" s="193"/>
      <c r="Y63" s="199">
        <f t="shared" si="9"/>
        <v>0</v>
      </c>
      <c r="Z63" s="199">
        <f>IF('1042Ef Décompte'!D67="",0,1)</f>
        <v>0</v>
      </c>
      <c r="AA63" s="45" t="e">
        <f t="shared" si="10"/>
        <v>#VALUE!</v>
      </c>
      <c r="AB63" s="45">
        <f t="shared" si="11"/>
        <v>0</v>
      </c>
      <c r="AC63" s="56" t="str">
        <f t="shared" si="12"/>
        <v/>
      </c>
      <c r="AD63" s="45" t="str">
        <f t="shared" si="13"/>
        <v/>
      </c>
      <c r="AE63" s="45" t="str">
        <f t="shared" si="14"/>
        <v/>
      </c>
      <c r="AF63" s="45" t="str">
        <f t="shared" si="15"/>
        <v/>
      </c>
      <c r="AG63" s="45" t="str">
        <f t="shared" si="16"/>
        <v/>
      </c>
      <c r="AH63" s="200" t="str">
        <f t="shared" si="17"/>
        <v/>
      </c>
      <c r="AI63" s="201" t="str">
        <f t="shared" si="18"/>
        <v/>
      </c>
      <c r="AJ63" s="200" t="str">
        <f t="shared" si="19"/>
        <v/>
      </c>
      <c r="AK63" s="200" t="str">
        <f>IF(AH63&lt;AI63,Übersetzungstexte!A$184,"")</f>
        <v/>
      </c>
      <c r="AL63" s="201" t="str">
        <f t="shared" si="20"/>
        <v/>
      </c>
      <c r="AM63" s="113"/>
    </row>
    <row r="64" spans="1:39" s="202" customFormat="1" ht="16.899999999999999" customHeight="1">
      <c r="A64" s="335"/>
      <c r="B64" s="479"/>
      <c r="C64" s="480"/>
      <c r="D64" s="481"/>
      <c r="E64" s="475"/>
      <c r="F64" s="198"/>
      <c r="G64" s="175"/>
      <c r="H64" s="336"/>
      <c r="I64" s="143"/>
      <c r="J64" s="251"/>
      <c r="K64" s="143"/>
      <c r="L64" s="252"/>
      <c r="M64" s="198" t="str">
        <f t="shared" si="22"/>
        <v/>
      </c>
      <c r="N64" s="175"/>
      <c r="O64" s="203"/>
      <c r="P64" s="175"/>
      <c r="Q64" s="203"/>
      <c r="R64" s="175"/>
      <c r="S64" s="143"/>
      <c r="T64" s="252"/>
      <c r="U64" s="204"/>
      <c r="V64" s="205"/>
      <c r="W64" s="206"/>
      <c r="X64" s="193"/>
      <c r="Y64" s="199">
        <f t="shared" si="9"/>
        <v>0</v>
      </c>
      <c r="Z64" s="199">
        <f>IF('1042Ef Décompte'!D68="",0,1)</f>
        <v>0</v>
      </c>
      <c r="AA64" s="45" t="e">
        <f t="shared" si="10"/>
        <v>#VALUE!</v>
      </c>
      <c r="AB64" s="45">
        <f t="shared" si="11"/>
        <v>0</v>
      </c>
      <c r="AC64" s="56" t="str">
        <f t="shared" si="12"/>
        <v/>
      </c>
      <c r="AD64" s="45" t="str">
        <f t="shared" si="13"/>
        <v/>
      </c>
      <c r="AE64" s="45" t="str">
        <f t="shared" si="14"/>
        <v/>
      </c>
      <c r="AF64" s="45" t="str">
        <f t="shared" si="15"/>
        <v/>
      </c>
      <c r="AG64" s="45" t="str">
        <f t="shared" si="16"/>
        <v/>
      </c>
      <c r="AH64" s="200" t="str">
        <f t="shared" si="17"/>
        <v/>
      </c>
      <c r="AI64" s="201" t="str">
        <f t="shared" si="18"/>
        <v/>
      </c>
      <c r="AJ64" s="200" t="str">
        <f t="shared" si="19"/>
        <v/>
      </c>
      <c r="AK64" s="200" t="str">
        <f>IF(AH64&lt;AI64,Übersetzungstexte!A$184,"")</f>
        <v/>
      </c>
      <c r="AL64" s="201" t="str">
        <f t="shared" si="20"/>
        <v/>
      </c>
      <c r="AM64" s="113"/>
    </row>
    <row r="65" spans="1:39" s="202" customFormat="1" ht="16.899999999999999" customHeight="1">
      <c r="A65" s="335"/>
      <c r="B65" s="479"/>
      <c r="C65" s="480"/>
      <c r="D65" s="481"/>
      <c r="E65" s="475"/>
      <c r="F65" s="198"/>
      <c r="G65" s="175"/>
      <c r="H65" s="336"/>
      <c r="I65" s="143"/>
      <c r="J65" s="251"/>
      <c r="K65" s="143"/>
      <c r="L65" s="252"/>
      <c r="M65" s="198" t="str">
        <f t="shared" si="22"/>
        <v/>
      </c>
      <c r="N65" s="175"/>
      <c r="O65" s="203"/>
      <c r="P65" s="175"/>
      <c r="Q65" s="203"/>
      <c r="R65" s="175"/>
      <c r="S65" s="143"/>
      <c r="T65" s="252"/>
      <c r="U65" s="204"/>
      <c r="V65" s="205"/>
      <c r="W65" s="206"/>
      <c r="X65" s="193"/>
      <c r="Y65" s="199">
        <f t="shared" si="9"/>
        <v>0</v>
      </c>
      <c r="Z65" s="199">
        <f>IF('1042Ef Décompte'!D69="",0,1)</f>
        <v>0</v>
      </c>
      <c r="AA65" s="45" t="e">
        <f t="shared" si="10"/>
        <v>#VALUE!</v>
      </c>
      <c r="AB65" s="45">
        <f t="shared" si="11"/>
        <v>0</v>
      </c>
      <c r="AC65" s="56" t="str">
        <f t="shared" si="12"/>
        <v/>
      </c>
      <c r="AD65" s="45" t="str">
        <f t="shared" si="13"/>
        <v/>
      </c>
      <c r="AE65" s="45" t="str">
        <f t="shared" si="14"/>
        <v/>
      </c>
      <c r="AF65" s="45" t="str">
        <f t="shared" si="15"/>
        <v/>
      </c>
      <c r="AG65" s="45" t="str">
        <f t="shared" si="16"/>
        <v/>
      </c>
      <c r="AH65" s="200" t="str">
        <f t="shared" si="17"/>
        <v/>
      </c>
      <c r="AI65" s="201" t="str">
        <f t="shared" si="18"/>
        <v/>
      </c>
      <c r="AJ65" s="200" t="str">
        <f t="shared" si="19"/>
        <v/>
      </c>
      <c r="AK65" s="200" t="str">
        <f>IF(AH65&lt;AI65,Übersetzungstexte!A$184,"")</f>
        <v/>
      </c>
      <c r="AL65" s="201" t="str">
        <f t="shared" si="20"/>
        <v/>
      </c>
      <c r="AM65" s="113"/>
    </row>
    <row r="66" spans="1:39" s="202" customFormat="1" ht="16.899999999999999" customHeight="1">
      <c r="A66" s="335"/>
      <c r="B66" s="479"/>
      <c r="C66" s="480"/>
      <c r="D66" s="481"/>
      <c r="E66" s="475"/>
      <c r="F66" s="198"/>
      <c r="G66" s="175"/>
      <c r="H66" s="336"/>
      <c r="I66" s="143"/>
      <c r="J66" s="251"/>
      <c r="K66" s="143"/>
      <c r="L66" s="252"/>
      <c r="M66" s="198" t="str">
        <f t="shared" si="22"/>
        <v/>
      </c>
      <c r="N66" s="175"/>
      <c r="O66" s="203"/>
      <c r="P66" s="175"/>
      <c r="Q66" s="203"/>
      <c r="R66" s="175"/>
      <c r="S66" s="143"/>
      <c r="T66" s="252"/>
      <c r="U66" s="204"/>
      <c r="V66" s="205"/>
      <c r="W66" s="206"/>
      <c r="X66" s="193"/>
      <c r="Y66" s="199">
        <f t="shared" si="9"/>
        <v>0</v>
      </c>
      <c r="Z66" s="199">
        <f>IF('1042Ef Décompte'!D70="",0,1)</f>
        <v>0</v>
      </c>
      <c r="AA66" s="45" t="e">
        <f t="shared" si="10"/>
        <v>#VALUE!</v>
      </c>
      <c r="AB66" s="45">
        <f t="shared" si="11"/>
        <v>0</v>
      </c>
      <c r="AC66" s="56" t="str">
        <f t="shared" si="12"/>
        <v/>
      </c>
      <c r="AD66" s="45" t="str">
        <f t="shared" si="13"/>
        <v/>
      </c>
      <c r="AE66" s="45" t="str">
        <f t="shared" si="14"/>
        <v/>
      </c>
      <c r="AF66" s="45" t="str">
        <f t="shared" si="15"/>
        <v/>
      </c>
      <c r="AG66" s="45" t="str">
        <f t="shared" si="16"/>
        <v/>
      </c>
      <c r="AH66" s="200" t="str">
        <f t="shared" si="17"/>
        <v/>
      </c>
      <c r="AI66" s="201" t="str">
        <f t="shared" si="18"/>
        <v/>
      </c>
      <c r="AJ66" s="200" t="str">
        <f t="shared" si="19"/>
        <v/>
      </c>
      <c r="AK66" s="200" t="str">
        <f>IF(AH66&lt;AI66,Übersetzungstexte!A$184,"")</f>
        <v/>
      </c>
      <c r="AL66" s="201" t="str">
        <f t="shared" si="20"/>
        <v/>
      </c>
      <c r="AM66" s="113"/>
    </row>
    <row r="67" spans="1:39" s="202" customFormat="1" ht="16.899999999999999" customHeight="1">
      <c r="A67" s="335"/>
      <c r="B67" s="479"/>
      <c r="C67" s="480"/>
      <c r="D67" s="481"/>
      <c r="E67" s="475"/>
      <c r="F67" s="198"/>
      <c r="G67" s="175"/>
      <c r="H67" s="336"/>
      <c r="I67" s="143"/>
      <c r="J67" s="251"/>
      <c r="K67" s="143"/>
      <c r="L67" s="252"/>
      <c r="M67" s="198" t="str">
        <f t="shared" si="22"/>
        <v/>
      </c>
      <c r="N67" s="175"/>
      <c r="O67" s="203"/>
      <c r="P67" s="175"/>
      <c r="Q67" s="203"/>
      <c r="R67" s="175"/>
      <c r="S67" s="143"/>
      <c r="T67" s="252"/>
      <c r="U67" s="204"/>
      <c r="V67" s="205"/>
      <c r="W67" s="206"/>
      <c r="X67" s="193"/>
      <c r="Y67" s="199">
        <f t="shared" si="9"/>
        <v>0</v>
      </c>
      <c r="Z67" s="199">
        <f>IF('1042Ef Décompte'!D71="",0,1)</f>
        <v>0</v>
      </c>
      <c r="AA67" s="45" t="e">
        <f t="shared" si="10"/>
        <v>#VALUE!</v>
      </c>
      <c r="AB67" s="45">
        <f t="shared" si="11"/>
        <v>0</v>
      </c>
      <c r="AC67" s="56" t="str">
        <f t="shared" si="12"/>
        <v/>
      </c>
      <c r="AD67" s="45" t="str">
        <f t="shared" si="13"/>
        <v/>
      </c>
      <c r="AE67" s="45" t="str">
        <f t="shared" si="14"/>
        <v/>
      </c>
      <c r="AF67" s="45" t="str">
        <f t="shared" si="15"/>
        <v/>
      </c>
      <c r="AG67" s="45" t="str">
        <f t="shared" si="16"/>
        <v/>
      </c>
      <c r="AH67" s="200" t="str">
        <f t="shared" si="17"/>
        <v/>
      </c>
      <c r="AI67" s="201" t="str">
        <f t="shared" si="18"/>
        <v/>
      </c>
      <c r="AJ67" s="200" t="str">
        <f t="shared" si="19"/>
        <v/>
      </c>
      <c r="AK67" s="200" t="str">
        <f>IF(AH67&lt;AI67,Übersetzungstexte!A$184,"")</f>
        <v/>
      </c>
      <c r="AL67" s="201" t="str">
        <f t="shared" si="20"/>
        <v/>
      </c>
      <c r="AM67" s="113"/>
    </row>
    <row r="68" spans="1:39" s="202" customFormat="1" ht="16.899999999999999" customHeight="1">
      <c r="A68" s="335"/>
      <c r="B68" s="479"/>
      <c r="C68" s="480"/>
      <c r="D68" s="481"/>
      <c r="E68" s="475"/>
      <c r="F68" s="198"/>
      <c r="G68" s="175"/>
      <c r="H68" s="336"/>
      <c r="I68" s="143"/>
      <c r="J68" s="251"/>
      <c r="K68" s="143"/>
      <c r="L68" s="252"/>
      <c r="M68" s="198" t="str">
        <f t="shared" si="22"/>
        <v/>
      </c>
      <c r="N68" s="175"/>
      <c r="O68" s="203"/>
      <c r="P68" s="175"/>
      <c r="Q68" s="203"/>
      <c r="R68" s="175"/>
      <c r="S68" s="143"/>
      <c r="T68" s="252"/>
      <c r="U68" s="204"/>
      <c r="V68" s="205"/>
      <c r="W68" s="206"/>
      <c r="X68" s="193"/>
      <c r="Y68" s="199">
        <f t="shared" si="9"/>
        <v>0</v>
      </c>
      <c r="Z68" s="199">
        <f>IF('1042Ef Décompte'!D72="",0,1)</f>
        <v>0</v>
      </c>
      <c r="AA68" s="45" t="e">
        <f t="shared" si="10"/>
        <v>#VALUE!</v>
      </c>
      <c r="AB68" s="45">
        <f t="shared" si="11"/>
        <v>0</v>
      </c>
      <c r="AC68" s="56" t="str">
        <f t="shared" si="12"/>
        <v/>
      </c>
      <c r="AD68" s="45" t="str">
        <f t="shared" si="13"/>
        <v/>
      </c>
      <c r="AE68" s="45" t="str">
        <f t="shared" si="14"/>
        <v/>
      </c>
      <c r="AF68" s="45" t="str">
        <f t="shared" si="15"/>
        <v/>
      </c>
      <c r="AG68" s="45" t="str">
        <f t="shared" si="16"/>
        <v/>
      </c>
      <c r="AH68" s="200" t="str">
        <f t="shared" si="17"/>
        <v/>
      </c>
      <c r="AI68" s="201" t="str">
        <f t="shared" si="18"/>
        <v/>
      </c>
      <c r="AJ68" s="200" t="str">
        <f t="shared" si="19"/>
        <v/>
      </c>
      <c r="AK68" s="200" t="str">
        <f>IF(AH68&lt;AI68,Übersetzungstexte!A$184,"")</f>
        <v/>
      </c>
      <c r="AL68" s="201" t="str">
        <f t="shared" si="20"/>
        <v/>
      </c>
      <c r="AM68" s="113"/>
    </row>
    <row r="69" spans="1:39" s="202" customFormat="1" ht="16.899999999999999" customHeight="1">
      <c r="A69" s="335"/>
      <c r="B69" s="479"/>
      <c r="C69" s="480"/>
      <c r="D69" s="481"/>
      <c r="E69" s="475"/>
      <c r="F69" s="198"/>
      <c r="G69" s="175"/>
      <c r="H69" s="336"/>
      <c r="I69" s="143"/>
      <c r="J69" s="251"/>
      <c r="K69" s="143"/>
      <c r="L69" s="252"/>
      <c r="M69" s="198" t="str">
        <f t="shared" si="22"/>
        <v/>
      </c>
      <c r="N69" s="175"/>
      <c r="O69" s="203"/>
      <c r="P69" s="175"/>
      <c r="Q69" s="203"/>
      <c r="R69" s="175"/>
      <c r="S69" s="143"/>
      <c r="T69" s="252"/>
      <c r="U69" s="204"/>
      <c r="V69" s="205"/>
      <c r="W69" s="206"/>
      <c r="X69" s="193"/>
      <c r="Y69" s="199">
        <f t="shared" si="9"/>
        <v>0</v>
      </c>
      <c r="Z69" s="199">
        <f>IF('1042Ef Décompte'!D73="",0,1)</f>
        <v>0</v>
      </c>
      <c r="AA69" s="45" t="e">
        <f t="shared" si="10"/>
        <v>#VALUE!</v>
      </c>
      <c r="AB69" s="45">
        <f t="shared" si="11"/>
        <v>0</v>
      </c>
      <c r="AC69" s="56" t="str">
        <f t="shared" si="12"/>
        <v/>
      </c>
      <c r="AD69" s="45" t="str">
        <f t="shared" si="13"/>
        <v/>
      </c>
      <c r="AE69" s="45" t="str">
        <f t="shared" si="14"/>
        <v/>
      </c>
      <c r="AF69" s="45" t="str">
        <f t="shared" si="15"/>
        <v/>
      </c>
      <c r="AG69" s="45" t="str">
        <f t="shared" si="16"/>
        <v/>
      </c>
      <c r="AH69" s="200" t="str">
        <f t="shared" si="17"/>
        <v/>
      </c>
      <c r="AI69" s="201" t="str">
        <f t="shared" si="18"/>
        <v/>
      </c>
      <c r="AJ69" s="200" t="str">
        <f t="shared" si="19"/>
        <v/>
      </c>
      <c r="AK69" s="200" t="str">
        <f>IF(AH69&lt;AI69,Übersetzungstexte!A$184,"")</f>
        <v/>
      </c>
      <c r="AL69" s="201" t="str">
        <f t="shared" si="20"/>
        <v/>
      </c>
      <c r="AM69" s="113"/>
    </row>
    <row r="70" spans="1:39" s="202" customFormat="1" ht="16.899999999999999" customHeight="1">
      <c r="A70" s="335"/>
      <c r="B70" s="479"/>
      <c r="C70" s="480"/>
      <c r="D70" s="481"/>
      <c r="E70" s="475"/>
      <c r="F70" s="198"/>
      <c r="G70" s="175"/>
      <c r="H70" s="336"/>
      <c r="I70" s="143"/>
      <c r="J70" s="251"/>
      <c r="K70" s="143"/>
      <c r="L70" s="252"/>
      <c r="M70" s="198" t="str">
        <f t="shared" si="22"/>
        <v/>
      </c>
      <c r="N70" s="175"/>
      <c r="O70" s="203"/>
      <c r="P70" s="175"/>
      <c r="Q70" s="203"/>
      <c r="R70" s="175"/>
      <c r="S70" s="143"/>
      <c r="T70" s="252"/>
      <c r="U70" s="204"/>
      <c r="V70" s="205"/>
      <c r="W70" s="206"/>
      <c r="X70" s="193"/>
      <c r="Y70" s="199">
        <f t="shared" si="9"/>
        <v>0</v>
      </c>
      <c r="Z70" s="199">
        <f>IF('1042Ef Décompte'!D74="",0,1)</f>
        <v>0</v>
      </c>
      <c r="AA70" s="45" t="e">
        <f t="shared" si="10"/>
        <v>#VALUE!</v>
      </c>
      <c r="AB70" s="45">
        <f t="shared" si="11"/>
        <v>0</v>
      </c>
      <c r="AC70" s="56" t="str">
        <f t="shared" si="12"/>
        <v/>
      </c>
      <c r="AD70" s="45" t="str">
        <f t="shared" si="13"/>
        <v/>
      </c>
      <c r="AE70" s="45" t="str">
        <f t="shared" si="14"/>
        <v/>
      </c>
      <c r="AF70" s="45" t="str">
        <f t="shared" si="15"/>
        <v/>
      </c>
      <c r="AG70" s="45" t="str">
        <f t="shared" si="16"/>
        <v/>
      </c>
      <c r="AH70" s="200" t="str">
        <f t="shared" si="17"/>
        <v/>
      </c>
      <c r="AI70" s="201" t="str">
        <f t="shared" si="18"/>
        <v/>
      </c>
      <c r="AJ70" s="200" t="str">
        <f t="shared" si="19"/>
        <v/>
      </c>
      <c r="AK70" s="200" t="str">
        <f>IF(AH70&lt;AI70,Übersetzungstexte!A$184,"")</f>
        <v/>
      </c>
      <c r="AL70" s="201" t="str">
        <f t="shared" si="20"/>
        <v/>
      </c>
      <c r="AM70" s="113"/>
    </row>
    <row r="71" spans="1:39" s="202" customFormat="1" ht="16.899999999999999" customHeight="1">
      <c r="A71" s="335"/>
      <c r="B71" s="479"/>
      <c r="C71" s="480"/>
      <c r="D71" s="481"/>
      <c r="E71" s="475"/>
      <c r="F71" s="198"/>
      <c r="G71" s="175"/>
      <c r="H71" s="336"/>
      <c r="I71" s="143"/>
      <c r="J71" s="251"/>
      <c r="K71" s="143"/>
      <c r="L71" s="252"/>
      <c r="M71" s="198" t="str">
        <f t="shared" si="22"/>
        <v/>
      </c>
      <c r="N71" s="175"/>
      <c r="O71" s="203"/>
      <c r="P71" s="175"/>
      <c r="Q71" s="203"/>
      <c r="R71" s="175"/>
      <c r="S71" s="143"/>
      <c r="T71" s="252"/>
      <c r="U71" s="204"/>
      <c r="V71" s="205"/>
      <c r="W71" s="206"/>
      <c r="X71" s="193"/>
      <c r="Y71" s="199">
        <f t="shared" si="9"/>
        <v>0</v>
      </c>
      <c r="Z71" s="199">
        <f>IF('1042Ef Décompte'!D75="",0,1)</f>
        <v>0</v>
      </c>
      <c r="AA71" s="45" t="e">
        <f t="shared" si="10"/>
        <v>#VALUE!</v>
      </c>
      <c r="AB71" s="45">
        <f t="shared" si="11"/>
        <v>0</v>
      </c>
      <c r="AC71" s="56" t="str">
        <f t="shared" si="12"/>
        <v/>
      </c>
      <c r="AD71" s="45" t="str">
        <f t="shared" si="13"/>
        <v/>
      </c>
      <c r="AE71" s="45" t="str">
        <f t="shared" si="14"/>
        <v/>
      </c>
      <c r="AF71" s="45" t="str">
        <f t="shared" si="15"/>
        <v/>
      </c>
      <c r="AG71" s="45" t="str">
        <f t="shared" si="16"/>
        <v/>
      </c>
      <c r="AH71" s="200" t="str">
        <f t="shared" si="17"/>
        <v/>
      </c>
      <c r="AI71" s="201" t="str">
        <f t="shared" si="18"/>
        <v/>
      </c>
      <c r="AJ71" s="200" t="str">
        <f t="shared" si="19"/>
        <v/>
      </c>
      <c r="AK71" s="200" t="str">
        <f>IF(AH71&lt;AI71,Übersetzungstexte!A$184,"")</f>
        <v/>
      </c>
      <c r="AL71" s="201" t="str">
        <f t="shared" si="20"/>
        <v/>
      </c>
      <c r="AM71" s="113"/>
    </row>
    <row r="72" spans="1:39" s="202" customFormat="1" ht="16.899999999999999" customHeight="1">
      <c r="A72" s="335"/>
      <c r="B72" s="479"/>
      <c r="C72" s="480"/>
      <c r="D72" s="481"/>
      <c r="E72" s="475"/>
      <c r="F72" s="198"/>
      <c r="G72" s="175"/>
      <c r="H72" s="336"/>
      <c r="I72" s="143"/>
      <c r="J72" s="251"/>
      <c r="K72" s="143"/>
      <c r="L72" s="252"/>
      <c r="M72" s="198" t="str">
        <f t="shared" ref="M72:M105" si="23">IF(A72="","",L72)</f>
        <v/>
      </c>
      <c r="N72" s="175"/>
      <c r="O72" s="203"/>
      <c r="P72" s="175"/>
      <c r="Q72" s="203"/>
      <c r="R72" s="175"/>
      <c r="S72" s="143"/>
      <c r="T72" s="252"/>
      <c r="U72" s="204"/>
      <c r="V72" s="205"/>
      <c r="W72" s="206"/>
      <c r="X72" s="193"/>
      <c r="Y72" s="199">
        <f t="shared" ref="Y72:Y105" si="24">IF(Y$2-YEAR(D72)&lt;Y$3,0,1)</f>
        <v>0</v>
      </c>
      <c r="Z72" s="199">
        <f>IF('1042Ef Décompte'!D76="",0,1)</f>
        <v>0</v>
      </c>
      <c r="AA72" s="45" t="e">
        <f t="shared" ref="AA72:AA105" si="25">ROUND((K72+J72)/(Y$4-(K72+J72))*100,2)</f>
        <v>#VALUE!</v>
      </c>
      <c r="AB72" s="45">
        <f t="shared" ref="AB72:AB105" si="26">ROUND(H72,0)/12</f>
        <v>0</v>
      </c>
      <c r="AC72" s="56" t="str">
        <f t="shared" ref="AC72:AC105" si="27">IF(AND(A72="",B72="",C72=""),"",ROUND((Y$4-(K72+J72))*L72/60,1))</f>
        <v/>
      </c>
      <c r="AD72" s="45" t="str">
        <f t="shared" si="13"/>
        <v/>
      </c>
      <c r="AE72" s="45" t="str">
        <f t="shared" si="14"/>
        <v/>
      </c>
      <c r="AF72" s="45" t="str">
        <f t="shared" ref="AF72:AF105" si="28">IF(OR(AND(A72="",B72="",C72=""),F72=0,F72="",AC72=0,AC72=""),"",ROUND((AB72*F72/AC72),2))</f>
        <v/>
      </c>
      <c r="AG72" s="45" t="str">
        <f t="shared" ref="AG72:AG105" si="29">IF(OR(AND(A72="",B72="",C72=""),F72=0,F72="",AC72=0,AC72=""),"",ROUND((I72/(12*AB72*F72)+1)*AB72*F72/AC72,2))</f>
        <v/>
      </c>
      <c r="AH72" s="200" t="str">
        <f t="shared" ref="AH72:AH105" si="30">IF(OR(AND(A72="",B72="",C72=""),AC72=0,AC72=""),"",ROUND(AH$4 / AC72,1))</f>
        <v/>
      </c>
      <c r="AI72" s="201" t="str">
        <f t="shared" ref="AI72:AI105" si="31">IF(OR(AND(A72="",B72="",C72=""),Y$4=""),"",IF(AND(G72&gt;0,I72&gt;0),AE72, IF(G72&gt;0,AD72, IF(AND(F72&gt;0,I72&gt;0),AG72,AF72))))</f>
        <v/>
      </c>
      <c r="AJ72" s="200" t="str">
        <f t="shared" ref="AJ72:AJ105" si="32">IF(AH72&lt;AI72,AH72,AI72)</f>
        <v/>
      </c>
      <c r="AK72" s="200" t="str">
        <f>IF(AH72&lt;AI72,Übersetzungstexte!A$184,"")</f>
        <v/>
      </c>
      <c r="AL72" s="201" t="str">
        <f t="shared" ref="AL72:AL105" si="33">IF(AND(B72="",C72=""),"",CONCATENATE(B72,", ",C72))</f>
        <v/>
      </c>
      <c r="AM72" s="113"/>
    </row>
    <row r="73" spans="1:39" s="202" customFormat="1" ht="16.899999999999999" customHeight="1">
      <c r="A73" s="335"/>
      <c r="B73" s="479"/>
      <c r="C73" s="480"/>
      <c r="D73" s="481"/>
      <c r="E73" s="475"/>
      <c r="F73" s="198"/>
      <c r="G73" s="175"/>
      <c r="H73" s="336"/>
      <c r="I73" s="143"/>
      <c r="J73" s="251"/>
      <c r="K73" s="143"/>
      <c r="L73" s="252"/>
      <c r="M73" s="198" t="str">
        <f t="shared" si="23"/>
        <v/>
      </c>
      <c r="N73" s="175"/>
      <c r="O73" s="203"/>
      <c r="P73" s="175"/>
      <c r="Q73" s="203"/>
      <c r="R73" s="175"/>
      <c r="S73" s="143"/>
      <c r="T73" s="252"/>
      <c r="U73" s="204"/>
      <c r="V73" s="205"/>
      <c r="W73" s="206"/>
      <c r="X73" s="193"/>
      <c r="Y73" s="199">
        <f t="shared" si="24"/>
        <v>0</v>
      </c>
      <c r="Z73" s="199">
        <f>IF('1042Ef Décompte'!D77="",0,1)</f>
        <v>0</v>
      </c>
      <c r="AA73" s="45" t="e">
        <f t="shared" si="25"/>
        <v>#VALUE!</v>
      </c>
      <c r="AB73" s="45">
        <f t="shared" si="26"/>
        <v>0</v>
      </c>
      <c r="AC73" s="56" t="str">
        <f t="shared" si="27"/>
        <v/>
      </c>
      <c r="AD73" s="45" t="str">
        <f t="shared" ref="AD73:AD136" si="34">IF(OR(AND(A73="",B73="",C73=""),G73=0,G73=""),"",ROUND((1+AA73/100)*AB73*G73,2))</f>
        <v/>
      </c>
      <c r="AE73" s="45" t="str">
        <f t="shared" ref="AE73:AE136" si="35">IF(OR(AND(A73="",B73="",C73=""),G73=0,G73="",M73=0,M73=""),"",ROUND((1+AA73/100)*(I73/(Y$4*L73/5)+AB73*G73),2))</f>
        <v/>
      </c>
      <c r="AF73" s="45" t="str">
        <f t="shared" si="28"/>
        <v/>
      </c>
      <c r="AG73" s="45" t="str">
        <f t="shared" si="29"/>
        <v/>
      </c>
      <c r="AH73" s="200" t="str">
        <f t="shared" si="30"/>
        <v/>
      </c>
      <c r="AI73" s="201" t="str">
        <f t="shared" si="31"/>
        <v/>
      </c>
      <c r="AJ73" s="200" t="str">
        <f t="shared" si="32"/>
        <v/>
      </c>
      <c r="AK73" s="200" t="str">
        <f>IF(AH73&lt;AI73,Übersetzungstexte!A$184,"")</f>
        <v/>
      </c>
      <c r="AL73" s="201" t="str">
        <f t="shared" si="33"/>
        <v/>
      </c>
      <c r="AM73" s="113"/>
    </row>
    <row r="74" spans="1:39" s="202" customFormat="1" ht="16.899999999999999" customHeight="1">
      <c r="A74" s="335"/>
      <c r="B74" s="479"/>
      <c r="C74" s="480"/>
      <c r="D74" s="481"/>
      <c r="E74" s="475"/>
      <c r="F74" s="198"/>
      <c r="G74" s="175"/>
      <c r="H74" s="336"/>
      <c r="I74" s="143"/>
      <c r="J74" s="251"/>
      <c r="K74" s="143"/>
      <c r="L74" s="252"/>
      <c r="M74" s="198" t="str">
        <f t="shared" si="23"/>
        <v/>
      </c>
      <c r="N74" s="175"/>
      <c r="O74" s="203"/>
      <c r="P74" s="175"/>
      <c r="Q74" s="203"/>
      <c r="R74" s="175"/>
      <c r="S74" s="143"/>
      <c r="T74" s="252"/>
      <c r="U74" s="204"/>
      <c r="V74" s="205"/>
      <c r="W74" s="206"/>
      <c r="X74" s="193"/>
      <c r="Y74" s="199">
        <f t="shared" si="24"/>
        <v>0</v>
      </c>
      <c r="Z74" s="199">
        <f>IF('1042Ef Décompte'!D78="",0,1)</f>
        <v>0</v>
      </c>
      <c r="AA74" s="45" t="e">
        <f t="shared" si="25"/>
        <v>#VALUE!</v>
      </c>
      <c r="AB74" s="45">
        <f t="shared" si="26"/>
        <v>0</v>
      </c>
      <c r="AC74" s="56" t="str">
        <f t="shared" si="27"/>
        <v/>
      </c>
      <c r="AD74" s="45" t="str">
        <f t="shared" si="34"/>
        <v/>
      </c>
      <c r="AE74" s="45" t="str">
        <f t="shared" si="35"/>
        <v/>
      </c>
      <c r="AF74" s="45" t="str">
        <f t="shared" si="28"/>
        <v/>
      </c>
      <c r="AG74" s="45" t="str">
        <f t="shared" si="29"/>
        <v/>
      </c>
      <c r="AH74" s="200" t="str">
        <f t="shared" si="30"/>
        <v/>
      </c>
      <c r="AI74" s="201" t="str">
        <f t="shared" si="31"/>
        <v/>
      </c>
      <c r="AJ74" s="200" t="str">
        <f t="shared" si="32"/>
        <v/>
      </c>
      <c r="AK74" s="200" t="str">
        <f>IF(AH74&lt;AI74,Übersetzungstexte!A$184,"")</f>
        <v/>
      </c>
      <c r="AL74" s="201" t="str">
        <f t="shared" si="33"/>
        <v/>
      </c>
      <c r="AM74" s="113"/>
    </row>
    <row r="75" spans="1:39" s="202" customFormat="1" ht="16.899999999999999" customHeight="1">
      <c r="A75" s="335"/>
      <c r="B75" s="479"/>
      <c r="C75" s="480"/>
      <c r="D75" s="481"/>
      <c r="E75" s="475"/>
      <c r="F75" s="198"/>
      <c r="G75" s="175"/>
      <c r="H75" s="336"/>
      <c r="I75" s="143"/>
      <c r="J75" s="251"/>
      <c r="K75" s="143"/>
      <c r="L75" s="252"/>
      <c r="M75" s="198" t="str">
        <f t="shared" si="23"/>
        <v/>
      </c>
      <c r="N75" s="175"/>
      <c r="O75" s="203"/>
      <c r="P75" s="175"/>
      <c r="Q75" s="203"/>
      <c r="R75" s="175"/>
      <c r="S75" s="143"/>
      <c r="T75" s="252"/>
      <c r="U75" s="204"/>
      <c r="V75" s="205"/>
      <c r="W75" s="206"/>
      <c r="X75" s="193"/>
      <c r="Y75" s="199">
        <f t="shared" si="24"/>
        <v>0</v>
      </c>
      <c r="Z75" s="199">
        <f>IF('1042Ef Décompte'!D79="",0,1)</f>
        <v>0</v>
      </c>
      <c r="AA75" s="45" t="e">
        <f t="shared" si="25"/>
        <v>#VALUE!</v>
      </c>
      <c r="AB75" s="45">
        <f t="shared" si="26"/>
        <v>0</v>
      </c>
      <c r="AC75" s="56" t="str">
        <f t="shared" si="27"/>
        <v/>
      </c>
      <c r="AD75" s="45" t="str">
        <f t="shared" si="34"/>
        <v/>
      </c>
      <c r="AE75" s="45" t="str">
        <f t="shared" si="35"/>
        <v/>
      </c>
      <c r="AF75" s="45" t="str">
        <f t="shared" si="28"/>
        <v/>
      </c>
      <c r="AG75" s="45" t="str">
        <f t="shared" si="29"/>
        <v/>
      </c>
      <c r="AH75" s="200" t="str">
        <f t="shared" si="30"/>
        <v/>
      </c>
      <c r="AI75" s="201" t="str">
        <f t="shared" si="31"/>
        <v/>
      </c>
      <c r="AJ75" s="200" t="str">
        <f t="shared" si="32"/>
        <v/>
      </c>
      <c r="AK75" s="200" t="str">
        <f>IF(AH75&lt;AI75,Übersetzungstexte!A$184,"")</f>
        <v/>
      </c>
      <c r="AL75" s="201" t="str">
        <f t="shared" si="33"/>
        <v/>
      </c>
      <c r="AM75" s="113"/>
    </row>
    <row r="76" spans="1:39" s="202" customFormat="1" ht="16.899999999999999" customHeight="1">
      <c r="A76" s="335"/>
      <c r="B76" s="479"/>
      <c r="C76" s="480"/>
      <c r="D76" s="481"/>
      <c r="E76" s="475"/>
      <c r="F76" s="198"/>
      <c r="G76" s="175"/>
      <c r="H76" s="336"/>
      <c r="I76" s="143"/>
      <c r="J76" s="251"/>
      <c r="K76" s="143"/>
      <c r="L76" s="252"/>
      <c r="M76" s="198" t="str">
        <f t="shared" si="23"/>
        <v/>
      </c>
      <c r="N76" s="175"/>
      <c r="O76" s="203"/>
      <c r="P76" s="175"/>
      <c r="Q76" s="203"/>
      <c r="R76" s="175"/>
      <c r="S76" s="143"/>
      <c r="T76" s="252"/>
      <c r="U76" s="204"/>
      <c r="V76" s="205"/>
      <c r="W76" s="206"/>
      <c r="X76" s="193"/>
      <c r="Y76" s="199">
        <f t="shared" si="24"/>
        <v>0</v>
      </c>
      <c r="Z76" s="199">
        <f>IF('1042Ef Décompte'!D80="",0,1)</f>
        <v>0</v>
      </c>
      <c r="AA76" s="45" t="e">
        <f t="shared" si="25"/>
        <v>#VALUE!</v>
      </c>
      <c r="AB76" s="45">
        <f t="shared" si="26"/>
        <v>0</v>
      </c>
      <c r="AC76" s="56" t="str">
        <f t="shared" si="27"/>
        <v/>
      </c>
      <c r="AD76" s="45" t="str">
        <f t="shared" si="34"/>
        <v/>
      </c>
      <c r="AE76" s="45" t="str">
        <f t="shared" si="35"/>
        <v/>
      </c>
      <c r="AF76" s="45" t="str">
        <f t="shared" si="28"/>
        <v/>
      </c>
      <c r="AG76" s="45" t="str">
        <f t="shared" si="29"/>
        <v/>
      </c>
      <c r="AH76" s="200" t="str">
        <f t="shared" si="30"/>
        <v/>
      </c>
      <c r="AI76" s="201" t="str">
        <f t="shared" si="31"/>
        <v/>
      </c>
      <c r="AJ76" s="200" t="str">
        <f t="shared" si="32"/>
        <v/>
      </c>
      <c r="AK76" s="200" t="str">
        <f>IF(AH76&lt;AI76,Übersetzungstexte!A$184,"")</f>
        <v/>
      </c>
      <c r="AL76" s="201" t="str">
        <f t="shared" si="33"/>
        <v/>
      </c>
      <c r="AM76" s="113"/>
    </row>
    <row r="77" spans="1:39" s="202" customFormat="1" ht="16.899999999999999" customHeight="1">
      <c r="A77" s="335"/>
      <c r="B77" s="479"/>
      <c r="C77" s="480"/>
      <c r="D77" s="481"/>
      <c r="E77" s="475"/>
      <c r="F77" s="198"/>
      <c r="G77" s="175"/>
      <c r="H77" s="336"/>
      <c r="I77" s="143"/>
      <c r="J77" s="251"/>
      <c r="K77" s="143"/>
      <c r="L77" s="252"/>
      <c r="M77" s="198" t="str">
        <f t="shared" si="23"/>
        <v/>
      </c>
      <c r="N77" s="175"/>
      <c r="O77" s="203"/>
      <c r="P77" s="175"/>
      <c r="Q77" s="203"/>
      <c r="R77" s="175"/>
      <c r="S77" s="143"/>
      <c r="T77" s="252"/>
      <c r="U77" s="204"/>
      <c r="V77" s="205"/>
      <c r="W77" s="206"/>
      <c r="X77" s="193"/>
      <c r="Y77" s="199">
        <f t="shared" si="24"/>
        <v>0</v>
      </c>
      <c r="Z77" s="199">
        <f>IF('1042Ef Décompte'!D81="",0,1)</f>
        <v>0</v>
      </c>
      <c r="AA77" s="45" t="e">
        <f t="shared" si="25"/>
        <v>#VALUE!</v>
      </c>
      <c r="AB77" s="45">
        <f t="shared" si="26"/>
        <v>0</v>
      </c>
      <c r="AC77" s="56" t="str">
        <f t="shared" si="27"/>
        <v/>
      </c>
      <c r="AD77" s="45" t="str">
        <f t="shared" si="34"/>
        <v/>
      </c>
      <c r="AE77" s="45" t="str">
        <f t="shared" si="35"/>
        <v/>
      </c>
      <c r="AF77" s="45" t="str">
        <f t="shared" si="28"/>
        <v/>
      </c>
      <c r="AG77" s="45" t="str">
        <f t="shared" si="29"/>
        <v/>
      </c>
      <c r="AH77" s="200" t="str">
        <f t="shared" si="30"/>
        <v/>
      </c>
      <c r="AI77" s="201" t="str">
        <f t="shared" si="31"/>
        <v/>
      </c>
      <c r="AJ77" s="200" t="str">
        <f t="shared" si="32"/>
        <v/>
      </c>
      <c r="AK77" s="200" t="str">
        <f>IF(AH77&lt;AI77,Übersetzungstexte!A$184,"")</f>
        <v/>
      </c>
      <c r="AL77" s="201" t="str">
        <f t="shared" si="33"/>
        <v/>
      </c>
      <c r="AM77" s="113"/>
    </row>
    <row r="78" spans="1:39" s="202" customFormat="1" ht="16.899999999999999" customHeight="1">
      <c r="A78" s="335"/>
      <c r="B78" s="479"/>
      <c r="C78" s="480"/>
      <c r="D78" s="481"/>
      <c r="E78" s="475"/>
      <c r="F78" s="198"/>
      <c r="G78" s="175"/>
      <c r="H78" s="336"/>
      <c r="I78" s="143"/>
      <c r="J78" s="251"/>
      <c r="K78" s="143"/>
      <c r="L78" s="252"/>
      <c r="M78" s="198" t="str">
        <f t="shared" si="23"/>
        <v/>
      </c>
      <c r="N78" s="175"/>
      <c r="O78" s="203"/>
      <c r="P78" s="175"/>
      <c r="Q78" s="203"/>
      <c r="R78" s="175"/>
      <c r="S78" s="143"/>
      <c r="T78" s="252"/>
      <c r="U78" s="204"/>
      <c r="V78" s="205"/>
      <c r="W78" s="206"/>
      <c r="X78" s="193"/>
      <c r="Y78" s="199">
        <f t="shared" si="24"/>
        <v>0</v>
      </c>
      <c r="Z78" s="199">
        <f>IF('1042Ef Décompte'!D82="",0,1)</f>
        <v>0</v>
      </c>
      <c r="AA78" s="45" t="e">
        <f t="shared" si="25"/>
        <v>#VALUE!</v>
      </c>
      <c r="AB78" s="45">
        <f t="shared" si="26"/>
        <v>0</v>
      </c>
      <c r="AC78" s="56" t="str">
        <f t="shared" si="27"/>
        <v/>
      </c>
      <c r="AD78" s="45" t="str">
        <f t="shared" si="34"/>
        <v/>
      </c>
      <c r="AE78" s="45" t="str">
        <f t="shared" si="35"/>
        <v/>
      </c>
      <c r="AF78" s="45" t="str">
        <f t="shared" si="28"/>
        <v/>
      </c>
      <c r="AG78" s="45" t="str">
        <f t="shared" si="29"/>
        <v/>
      </c>
      <c r="AH78" s="200" t="str">
        <f t="shared" si="30"/>
        <v/>
      </c>
      <c r="AI78" s="201" t="str">
        <f t="shared" si="31"/>
        <v/>
      </c>
      <c r="AJ78" s="200" t="str">
        <f t="shared" si="32"/>
        <v/>
      </c>
      <c r="AK78" s="200" t="str">
        <f>IF(AH78&lt;AI78,Übersetzungstexte!A$184,"")</f>
        <v/>
      </c>
      <c r="AL78" s="201" t="str">
        <f t="shared" si="33"/>
        <v/>
      </c>
      <c r="AM78" s="113"/>
    </row>
    <row r="79" spans="1:39" s="202" customFormat="1" ht="16.899999999999999" customHeight="1">
      <c r="A79" s="335"/>
      <c r="B79" s="479"/>
      <c r="C79" s="480"/>
      <c r="D79" s="481"/>
      <c r="E79" s="475"/>
      <c r="F79" s="198"/>
      <c r="G79" s="175"/>
      <c r="H79" s="336"/>
      <c r="I79" s="143"/>
      <c r="J79" s="251"/>
      <c r="K79" s="143"/>
      <c r="L79" s="252"/>
      <c r="M79" s="198" t="str">
        <f t="shared" si="23"/>
        <v/>
      </c>
      <c r="N79" s="175"/>
      <c r="O79" s="203"/>
      <c r="P79" s="175"/>
      <c r="Q79" s="203"/>
      <c r="R79" s="175"/>
      <c r="S79" s="143"/>
      <c r="T79" s="252"/>
      <c r="U79" s="204"/>
      <c r="V79" s="205"/>
      <c r="W79" s="206"/>
      <c r="X79" s="193"/>
      <c r="Y79" s="199">
        <f t="shared" si="24"/>
        <v>0</v>
      </c>
      <c r="Z79" s="199">
        <f>IF('1042Ef Décompte'!D83="",0,1)</f>
        <v>0</v>
      </c>
      <c r="AA79" s="45" t="e">
        <f t="shared" si="25"/>
        <v>#VALUE!</v>
      </c>
      <c r="AB79" s="45">
        <f t="shared" si="26"/>
        <v>0</v>
      </c>
      <c r="AC79" s="56" t="str">
        <f t="shared" si="27"/>
        <v/>
      </c>
      <c r="AD79" s="45" t="str">
        <f t="shared" si="34"/>
        <v/>
      </c>
      <c r="AE79" s="45" t="str">
        <f t="shared" si="35"/>
        <v/>
      </c>
      <c r="AF79" s="45" t="str">
        <f t="shared" si="28"/>
        <v/>
      </c>
      <c r="AG79" s="45" t="str">
        <f t="shared" si="29"/>
        <v/>
      </c>
      <c r="AH79" s="200" t="str">
        <f t="shared" si="30"/>
        <v/>
      </c>
      <c r="AI79" s="201" t="str">
        <f t="shared" si="31"/>
        <v/>
      </c>
      <c r="AJ79" s="200" t="str">
        <f t="shared" si="32"/>
        <v/>
      </c>
      <c r="AK79" s="200" t="str">
        <f>IF(AH79&lt;AI79,Übersetzungstexte!A$184,"")</f>
        <v/>
      </c>
      <c r="AL79" s="201" t="str">
        <f t="shared" si="33"/>
        <v/>
      </c>
      <c r="AM79" s="113"/>
    </row>
    <row r="80" spans="1:39" s="202" customFormat="1" ht="16.899999999999999" customHeight="1">
      <c r="A80" s="335"/>
      <c r="B80" s="479"/>
      <c r="C80" s="480"/>
      <c r="D80" s="481"/>
      <c r="E80" s="475"/>
      <c r="F80" s="198"/>
      <c r="G80" s="175"/>
      <c r="H80" s="336"/>
      <c r="I80" s="143"/>
      <c r="J80" s="251"/>
      <c r="K80" s="143"/>
      <c r="L80" s="252"/>
      <c r="M80" s="198" t="str">
        <f t="shared" si="23"/>
        <v/>
      </c>
      <c r="N80" s="175"/>
      <c r="O80" s="203"/>
      <c r="P80" s="175"/>
      <c r="Q80" s="203"/>
      <c r="R80" s="175"/>
      <c r="S80" s="143"/>
      <c r="T80" s="252"/>
      <c r="U80" s="204"/>
      <c r="V80" s="205"/>
      <c r="W80" s="206"/>
      <c r="X80" s="193"/>
      <c r="Y80" s="199">
        <f t="shared" si="24"/>
        <v>0</v>
      </c>
      <c r="Z80" s="199">
        <f>IF('1042Ef Décompte'!D84="",0,1)</f>
        <v>0</v>
      </c>
      <c r="AA80" s="45" t="e">
        <f t="shared" si="25"/>
        <v>#VALUE!</v>
      </c>
      <c r="AB80" s="45">
        <f t="shared" si="26"/>
        <v>0</v>
      </c>
      <c r="AC80" s="56" t="str">
        <f t="shared" si="27"/>
        <v/>
      </c>
      <c r="AD80" s="45" t="str">
        <f t="shared" si="34"/>
        <v/>
      </c>
      <c r="AE80" s="45" t="str">
        <f t="shared" si="35"/>
        <v/>
      </c>
      <c r="AF80" s="45" t="str">
        <f t="shared" si="28"/>
        <v/>
      </c>
      <c r="AG80" s="45" t="str">
        <f t="shared" si="29"/>
        <v/>
      </c>
      <c r="AH80" s="200" t="str">
        <f t="shared" si="30"/>
        <v/>
      </c>
      <c r="AI80" s="201" t="str">
        <f t="shared" si="31"/>
        <v/>
      </c>
      <c r="AJ80" s="200" t="str">
        <f t="shared" si="32"/>
        <v/>
      </c>
      <c r="AK80" s="200" t="str">
        <f>IF(AH80&lt;AI80,Übersetzungstexte!A$184,"")</f>
        <v/>
      </c>
      <c r="AL80" s="201" t="str">
        <f t="shared" si="33"/>
        <v/>
      </c>
      <c r="AM80" s="113"/>
    </row>
    <row r="81" spans="1:39" s="202" customFormat="1" ht="16.899999999999999" customHeight="1">
      <c r="A81" s="335"/>
      <c r="B81" s="479"/>
      <c r="C81" s="480"/>
      <c r="D81" s="481"/>
      <c r="E81" s="475"/>
      <c r="F81" s="198"/>
      <c r="G81" s="175"/>
      <c r="H81" s="336"/>
      <c r="I81" s="143"/>
      <c r="J81" s="251"/>
      <c r="K81" s="143"/>
      <c r="L81" s="252"/>
      <c r="M81" s="198" t="str">
        <f t="shared" si="23"/>
        <v/>
      </c>
      <c r="N81" s="175"/>
      <c r="O81" s="203"/>
      <c r="P81" s="175"/>
      <c r="Q81" s="203"/>
      <c r="R81" s="175"/>
      <c r="S81" s="143"/>
      <c r="T81" s="252"/>
      <c r="U81" s="204"/>
      <c r="V81" s="205"/>
      <c r="W81" s="206"/>
      <c r="X81" s="193"/>
      <c r="Y81" s="199">
        <f t="shared" si="24"/>
        <v>0</v>
      </c>
      <c r="Z81" s="199">
        <f>IF('1042Ef Décompte'!D85="",0,1)</f>
        <v>0</v>
      </c>
      <c r="AA81" s="45" t="e">
        <f t="shared" si="25"/>
        <v>#VALUE!</v>
      </c>
      <c r="AB81" s="45">
        <f t="shared" si="26"/>
        <v>0</v>
      </c>
      <c r="AC81" s="56" t="str">
        <f t="shared" si="27"/>
        <v/>
      </c>
      <c r="AD81" s="45" t="str">
        <f t="shared" si="34"/>
        <v/>
      </c>
      <c r="AE81" s="45" t="str">
        <f t="shared" si="35"/>
        <v/>
      </c>
      <c r="AF81" s="45" t="str">
        <f t="shared" si="28"/>
        <v/>
      </c>
      <c r="AG81" s="45" t="str">
        <f t="shared" si="29"/>
        <v/>
      </c>
      <c r="AH81" s="200" t="str">
        <f t="shared" si="30"/>
        <v/>
      </c>
      <c r="AI81" s="201" t="str">
        <f t="shared" si="31"/>
        <v/>
      </c>
      <c r="AJ81" s="200" t="str">
        <f t="shared" si="32"/>
        <v/>
      </c>
      <c r="AK81" s="200" t="str">
        <f>IF(AH81&lt;AI81,Übersetzungstexte!A$184,"")</f>
        <v/>
      </c>
      <c r="AL81" s="201" t="str">
        <f t="shared" si="33"/>
        <v/>
      </c>
      <c r="AM81" s="113"/>
    </row>
    <row r="82" spans="1:39" s="202" customFormat="1" ht="16.899999999999999" customHeight="1">
      <c r="A82" s="335"/>
      <c r="B82" s="479"/>
      <c r="C82" s="480"/>
      <c r="D82" s="481"/>
      <c r="E82" s="475"/>
      <c r="F82" s="198"/>
      <c r="G82" s="175"/>
      <c r="H82" s="336"/>
      <c r="I82" s="143"/>
      <c r="J82" s="251"/>
      <c r="K82" s="143"/>
      <c r="L82" s="252"/>
      <c r="M82" s="198" t="str">
        <f t="shared" si="23"/>
        <v/>
      </c>
      <c r="N82" s="175"/>
      <c r="O82" s="203"/>
      <c r="P82" s="175"/>
      <c r="Q82" s="203"/>
      <c r="R82" s="175"/>
      <c r="S82" s="143"/>
      <c r="T82" s="252"/>
      <c r="U82" s="204"/>
      <c r="V82" s="205"/>
      <c r="W82" s="206"/>
      <c r="X82" s="193"/>
      <c r="Y82" s="199">
        <f t="shared" si="24"/>
        <v>0</v>
      </c>
      <c r="Z82" s="199">
        <f>IF('1042Ef Décompte'!D86="",0,1)</f>
        <v>0</v>
      </c>
      <c r="AA82" s="45" t="e">
        <f t="shared" si="25"/>
        <v>#VALUE!</v>
      </c>
      <c r="AB82" s="45">
        <f t="shared" si="26"/>
        <v>0</v>
      </c>
      <c r="AC82" s="56" t="str">
        <f t="shared" si="27"/>
        <v/>
      </c>
      <c r="AD82" s="45" t="str">
        <f t="shared" si="34"/>
        <v/>
      </c>
      <c r="AE82" s="45" t="str">
        <f t="shared" si="35"/>
        <v/>
      </c>
      <c r="AF82" s="45" t="str">
        <f t="shared" si="28"/>
        <v/>
      </c>
      <c r="AG82" s="45" t="str">
        <f t="shared" si="29"/>
        <v/>
      </c>
      <c r="AH82" s="200" t="str">
        <f t="shared" si="30"/>
        <v/>
      </c>
      <c r="AI82" s="201" t="str">
        <f t="shared" si="31"/>
        <v/>
      </c>
      <c r="AJ82" s="200" t="str">
        <f t="shared" si="32"/>
        <v/>
      </c>
      <c r="AK82" s="200" t="str">
        <f>IF(AH82&lt;AI82,Übersetzungstexte!A$184,"")</f>
        <v/>
      </c>
      <c r="AL82" s="201" t="str">
        <f t="shared" si="33"/>
        <v/>
      </c>
      <c r="AM82" s="113"/>
    </row>
    <row r="83" spans="1:39" s="202" customFormat="1" ht="16.899999999999999" customHeight="1">
      <c r="A83" s="335"/>
      <c r="B83" s="479"/>
      <c r="C83" s="480"/>
      <c r="D83" s="481"/>
      <c r="E83" s="475"/>
      <c r="F83" s="198"/>
      <c r="G83" s="175"/>
      <c r="H83" s="336"/>
      <c r="I83" s="143"/>
      <c r="J83" s="251"/>
      <c r="K83" s="143"/>
      <c r="L83" s="252"/>
      <c r="M83" s="198" t="str">
        <f t="shared" si="23"/>
        <v/>
      </c>
      <c r="N83" s="175"/>
      <c r="O83" s="203"/>
      <c r="P83" s="175"/>
      <c r="Q83" s="203"/>
      <c r="R83" s="175"/>
      <c r="S83" s="143"/>
      <c r="T83" s="252"/>
      <c r="U83" s="204"/>
      <c r="V83" s="205"/>
      <c r="W83" s="206"/>
      <c r="X83" s="193"/>
      <c r="Y83" s="199">
        <f t="shared" si="24"/>
        <v>0</v>
      </c>
      <c r="Z83" s="199">
        <f>IF('1042Ef Décompte'!D87="",0,1)</f>
        <v>0</v>
      </c>
      <c r="AA83" s="45" t="e">
        <f t="shared" si="25"/>
        <v>#VALUE!</v>
      </c>
      <c r="AB83" s="45">
        <f t="shared" si="26"/>
        <v>0</v>
      </c>
      <c r="AC83" s="56" t="str">
        <f t="shared" si="27"/>
        <v/>
      </c>
      <c r="AD83" s="45" t="str">
        <f t="shared" si="34"/>
        <v/>
      </c>
      <c r="AE83" s="45" t="str">
        <f t="shared" si="35"/>
        <v/>
      </c>
      <c r="AF83" s="45" t="str">
        <f t="shared" si="28"/>
        <v/>
      </c>
      <c r="AG83" s="45" t="str">
        <f t="shared" si="29"/>
        <v/>
      </c>
      <c r="AH83" s="200" t="str">
        <f t="shared" si="30"/>
        <v/>
      </c>
      <c r="AI83" s="201" t="str">
        <f t="shared" si="31"/>
        <v/>
      </c>
      <c r="AJ83" s="200" t="str">
        <f t="shared" si="32"/>
        <v/>
      </c>
      <c r="AK83" s="200" t="str">
        <f>IF(AH83&lt;AI83,Übersetzungstexte!A$184,"")</f>
        <v/>
      </c>
      <c r="AL83" s="201" t="str">
        <f t="shared" si="33"/>
        <v/>
      </c>
      <c r="AM83" s="113"/>
    </row>
    <row r="84" spans="1:39" s="202" customFormat="1" ht="16.899999999999999" customHeight="1">
      <c r="A84" s="335"/>
      <c r="B84" s="479"/>
      <c r="C84" s="480"/>
      <c r="D84" s="481"/>
      <c r="E84" s="475"/>
      <c r="F84" s="198"/>
      <c r="G84" s="175"/>
      <c r="H84" s="336"/>
      <c r="I84" s="143"/>
      <c r="J84" s="251"/>
      <c r="K84" s="143"/>
      <c r="L84" s="252"/>
      <c r="M84" s="198" t="str">
        <f t="shared" si="23"/>
        <v/>
      </c>
      <c r="N84" s="175"/>
      <c r="O84" s="203"/>
      <c r="P84" s="175"/>
      <c r="Q84" s="203"/>
      <c r="R84" s="175"/>
      <c r="S84" s="143"/>
      <c r="T84" s="252"/>
      <c r="U84" s="204"/>
      <c r="V84" s="205"/>
      <c r="W84" s="206"/>
      <c r="X84" s="193"/>
      <c r="Y84" s="199">
        <f t="shared" si="24"/>
        <v>0</v>
      </c>
      <c r="Z84" s="199">
        <f>IF('1042Ef Décompte'!D88="",0,1)</f>
        <v>0</v>
      </c>
      <c r="AA84" s="45" t="e">
        <f t="shared" si="25"/>
        <v>#VALUE!</v>
      </c>
      <c r="AB84" s="45">
        <f t="shared" si="26"/>
        <v>0</v>
      </c>
      <c r="AC84" s="56" t="str">
        <f t="shared" si="27"/>
        <v/>
      </c>
      <c r="AD84" s="45" t="str">
        <f t="shared" si="34"/>
        <v/>
      </c>
      <c r="AE84" s="45" t="str">
        <f t="shared" si="35"/>
        <v/>
      </c>
      <c r="AF84" s="45" t="str">
        <f t="shared" si="28"/>
        <v/>
      </c>
      <c r="AG84" s="45" t="str">
        <f t="shared" si="29"/>
        <v/>
      </c>
      <c r="AH84" s="200" t="str">
        <f t="shared" si="30"/>
        <v/>
      </c>
      <c r="AI84" s="201" t="str">
        <f t="shared" si="31"/>
        <v/>
      </c>
      <c r="AJ84" s="200" t="str">
        <f t="shared" si="32"/>
        <v/>
      </c>
      <c r="AK84" s="200" t="str">
        <f>IF(AH84&lt;AI84,Übersetzungstexte!A$184,"")</f>
        <v/>
      </c>
      <c r="AL84" s="201" t="str">
        <f t="shared" si="33"/>
        <v/>
      </c>
      <c r="AM84" s="113"/>
    </row>
    <row r="85" spans="1:39" s="202" customFormat="1" ht="16.899999999999999" customHeight="1">
      <c r="A85" s="335"/>
      <c r="B85" s="479"/>
      <c r="C85" s="480"/>
      <c r="D85" s="481"/>
      <c r="E85" s="475"/>
      <c r="F85" s="198"/>
      <c r="G85" s="175"/>
      <c r="H85" s="336"/>
      <c r="I85" s="143"/>
      <c r="J85" s="251"/>
      <c r="K85" s="143"/>
      <c r="L85" s="252"/>
      <c r="M85" s="198" t="str">
        <f t="shared" si="23"/>
        <v/>
      </c>
      <c r="N85" s="175"/>
      <c r="O85" s="203"/>
      <c r="P85" s="175"/>
      <c r="Q85" s="203"/>
      <c r="R85" s="175"/>
      <c r="S85" s="143"/>
      <c r="T85" s="252"/>
      <c r="U85" s="204"/>
      <c r="V85" s="205"/>
      <c r="W85" s="206"/>
      <c r="X85" s="193"/>
      <c r="Y85" s="199">
        <f t="shared" si="24"/>
        <v>0</v>
      </c>
      <c r="Z85" s="199">
        <f>IF('1042Ef Décompte'!D89="",0,1)</f>
        <v>0</v>
      </c>
      <c r="AA85" s="45" t="e">
        <f t="shared" si="25"/>
        <v>#VALUE!</v>
      </c>
      <c r="AB85" s="45">
        <f t="shared" si="26"/>
        <v>0</v>
      </c>
      <c r="AC85" s="56" t="str">
        <f t="shared" si="27"/>
        <v/>
      </c>
      <c r="AD85" s="45" t="str">
        <f t="shared" si="34"/>
        <v/>
      </c>
      <c r="AE85" s="45" t="str">
        <f t="shared" si="35"/>
        <v/>
      </c>
      <c r="AF85" s="45" t="str">
        <f t="shared" si="28"/>
        <v/>
      </c>
      <c r="AG85" s="45" t="str">
        <f t="shared" si="29"/>
        <v/>
      </c>
      <c r="AH85" s="200" t="str">
        <f t="shared" si="30"/>
        <v/>
      </c>
      <c r="AI85" s="201" t="str">
        <f t="shared" si="31"/>
        <v/>
      </c>
      <c r="AJ85" s="200" t="str">
        <f t="shared" si="32"/>
        <v/>
      </c>
      <c r="AK85" s="200" t="str">
        <f>IF(AH85&lt;AI85,Übersetzungstexte!A$184,"")</f>
        <v/>
      </c>
      <c r="AL85" s="201" t="str">
        <f t="shared" si="33"/>
        <v/>
      </c>
      <c r="AM85" s="113"/>
    </row>
    <row r="86" spans="1:39" s="202" customFormat="1" ht="16.899999999999999" customHeight="1">
      <c r="A86" s="335"/>
      <c r="B86" s="479"/>
      <c r="C86" s="480"/>
      <c r="D86" s="481"/>
      <c r="E86" s="475"/>
      <c r="F86" s="198"/>
      <c r="G86" s="175"/>
      <c r="H86" s="336"/>
      <c r="I86" s="143"/>
      <c r="J86" s="251"/>
      <c r="K86" s="143"/>
      <c r="L86" s="252"/>
      <c r="M86" s="198" t="str">
        <f t="shared" si="23"/>
        <v/>
      </c>
      <c r="N86" s="175"/>
      <c r="O86" s="203"/>
      <c r="P86" s="175"/>
      <c r="Q86" s="203"/>
      <c r="R86" s="175"/>
      <c r="S86" s="143"/>
      <c r="T86" s="252"/>
      <c r="U86" s="204"/>
      <c r="V86" s="205"/>
      <c r="W86" s="206"/>
      <c r="X86" s="193"/>
      <c r="Y86" s="199">
        <f t="shared" si="24"/>
        <v>0</v>
      </c>
      <c r="Z86" s="199">
        <f>IF('1042Ef Décompte'!D90="",0,1)</f>
        <v>0</v>
      </c>
      <c r="AA86" s="45" t="e">
        <f t="shared" si="25"/>
        <v>#VALUE!</v>
      </c>
      <c r="AB86" s="45">
        <f t="shared" si="26"/>
        <v>0</v>
      </c>
      <c r="AC86" s="56" t="str">
        <f t="shared" si="27"/>
        <v/>
      </c>
      <c r="AD86" s="45" t="str">
        <f t="shared" si="34"/>
        <v/>
      </c>
      <c r="AE86" s="45" t="str">
        <f t="shared" si="35"/>
        <v/>
      </c>
      <c r="AF86" s="45" t="str">
        <f t="shared" si="28"/>
        <v/>
      </c>
      <c r="AG86" s="45" t="str">
        <f t="shared" si="29"/>
        <v/>
      </c>
      <c r="AH86" s="200" t="str">
        <f t="shared" si="30"/>
        <v/>
      </c>
      <c r="AI86" s="201" t="str">
        <f t="shared" si="31"/>
        <v/>
      </c>
      <c r="AJ86" s="200" t="str">
        <f t="shared" si="32"/>
        <v/>
      </c>
      <c r="AK86" s="200" t="str">
        <f>IF(AH86&lt;AI86,Übersetzungstexte!A$184,"")</f>
        <v/>
      </c>
      <c r="AL86" s="201" t="str">
        <f t="shared" si="33"/>
        <v/>
      </c>
      <c r="AM86" s="113"/>
    </row>
    <row r="87" spans="1:39" s="202" customFormat="1" ht="16.899999999999999" customHeight="1">
      <c r="A87" s="335"/>
      <c r="B87" s="479"/>
      <c r="C87" s="480"/>
      <c r="D87" s="481"/>
      <c r="E87" s="475"/>
      <c r="F87" s="198"/>
      <c r="G87" s="175"/>
      <c r="H87" s="336"/>
      <c r="I87" s="143"/>
      <c r="J87" s="251"/>
      <c r="K87" s="143"/>
      <c r="L87" s="252"/>
      <c r="M87" s="198" t="str">
        <f t="shared" si="23"/>
        <v/>
      </c>
      <c r="N87" s="175"/>
      <c r="O87" s="203"/>
      <c r="P87" s="175"/>
      <c r="Q87" s="203"/>
      <c r="R87" s="175"/>
      <c r="S87" s="143"/>
      <c r="T87" s="252"/>
      <c r="U87" s="204"/>
      <c r="V87" s="205"/>
      <c r="W87" s="206"/>
      <c r="X87" s="193"/>
      <c r="Y87" s="199">
        <f t="shared" si="24"/>
        <v>0</v>
      </c>
      <c r="Z87" s="199">
        <f>IF('1042Ef Décompte'!D91="",0,1)</f>
        <v>0</v>
      </c>
      <c r="AA87" s="45" t="e">
        <f t="shared" si="25"/>
        <v>#VALUE!</v>
      </c>
      <c r="AB87" s="45">
        <f t="shared" si="26"/>
        <v>0</v>
      </c>
      <c r="AC87" s="56" t="str">
        <f t="shared" si="27"/>
        <v/>
      </c>
      <c r="AD87" s="45" t="str">
        <f t="shared" si="34"/>
        <v/>
      </c>
      <c r="AE87" s="45" t="str">
        <f t="shared" si="35"/>
        <v/>
      </c>
      <c r="AF87" s="45" t="str">
        <f t="shared" si="28"/>
        <v/>
      </c>
      <c r="AG87" s="45" t="str">
        <f t="shared" si="29"/>
        <v/>
      </c>
      <c r="AH87" s="200" t="str">
        <f t="shared" si="30"/>
        <v/>
      </c>
      <c r="AI87" s="201" t="str">
        <f t="shared" si="31"/>
        <v/>
      </c>
      <c r="AJ87" s="200" t="str">
        <f t="shared" si="32"/>
        <v/>
      </c>
      <c r="AK87" s="200" t="str">
        <f>IF(AH87&lt;AI87,Übersetzungstexte!A$184,"")</f>
        <v/>
      </c>
      <c r="AL87" s="201" t="str">
        <f t="shared" si="33"/>
        <v/>
      </c>
      <c r="AM87" s="113"/>
    </row>
    <row r="88" spans="1:39" s="202" customFormat="1" ht="16.899999999999999" customHeight="1">
      <c r="A88" s="335"/>
      <c r="B88" s="479"/>
      <c r="C88" s="480"/>
      <c r="D88" s="481"/>
      <c r="E88" s="475"/>
      <c r="F88" s="198"/>
      <c r="G88" s="175"/>
      <c r="H88" s="336"/>
      <c r="I88" s="143"/>
      <c r="J88" s="251"/>
      <c r="K88" s="143"/>
      <c r="L88" s="252"/>
      <c r="M88" s="198" t="str">
        <f t="shared" si="23"/>
        <v/>
      </c>
      <c r="N88" s="175"/>
      <c r="O88" s="203"/>
      <c r="P88" s="175"/>
      <c r="Q88" s="203"/>
      <c r="R88" s="175"/>
      <c r="S88" s="143"/>
      <c r="T88" s="252"/>
      <c r="U88" s="204"/>
      <c r="V88" s="205"/>
      <c r="W88" s="206"/>
      <c r="X88" s="193"/>
      <c r="Y88" s="199">
        <f t="shared" si="24"/>
        <v>0</v>
      </c>
      <c r="Z88" s="199">
        <f>IF('1042Ef Décompte'!D92="",0,1)</f>
        <v>0</v>
      </c>
      <c r="AA88" s="45" t="e">
        <f t="shared" si="25"/>
        <v>#VALUE!</v>
      </c>
      <c r="AB88" s="45">
        <f t="shared" si="26"/>
        <v>0</v>
      </c>
      <c r="AC88" s="56" t="str">
        <f t="shared" si="27"/>
        <v/>
      </c>
      <c r="AD88" s="45" t="str">
        <f t="shared" si="34"/>
        <v/>
      </c>
      <c r="AE88" s="45" t="str">
        <f t="shared" si="35"/>
        <v/>
      </c>
      <c r="AF88" s="45" t="str">
        <f t="shared" si="28"/>
        <v/>
      </c>
      <c r="AG88" s="45" t="str">
        <f t="shared" si="29"/>
        <v/>
      </c>
      <c r="AH88" s="200" t="str">
        <f t="shared" si="30"/>
        <v/>
      </c>
      <c r="AI88" s="201" t="str">
        <f t="shared" si="31"/>
        <v/>
      </c>
      <c r="AJ88" s="200" t="str">
        <f t="shared" si="32"/>
        <v/>
      </c>
      <c r="AK88" s="200" t="str">
        <f>IF(AH88&lt;AI88,Übersetzungstexte!A$184,"")</f>
        <v/>
      </c>
      <c r="AL88" s="201" t="str">
        <f t="shared" si="33"/>
        <v/>
      </c>
      <c r="AM88" s="113"/>
    </row>
    <row r="89" spans="1:39" s="202" customFormat="1" ht="16.899999999999999" customHeight="1">
      <c r="A89" s="335"/>
      <c r="B89" s="479"/>
      <c r="C89" s="480"/>
      <c r="D89" s="481"/>
      <c r="E89" s="475"/>
      <c r="F89" s="198"/>
      <c r="G89" s="175"/>
      <c r="H89" s="336"/>
      <c r="I89" s="143"/>
      <c r="J89" s="251"/>
      <c r="K89" s="143"/>
      <c r="L89" s="252"/>
      <c r="M89" s="198" t="str">
        <f t="shared" si="23"/>
        <v/>
      </c>
      <c r="N89" s="175"/>
      <c r="O89" s="203"/>
      <c r="P89" s="175"/>
      <c r="Q89" s="203"/>
      <c r="R89" s="175"/>
      <c r="S89" s="143"/>
      <c r="T89" s="252"/>
      <c r="U89" s="204"/>
      <c r="V89" s="205"/>
      <c r="W89" s="206"/>
      <c r="X89" s="193"/>
      <c r="Y89" s="199">
        <f t="shared" si="24"/>
        <v>0</v>
      </c>
      <c r="Z89" s="199">
        <f>IF('1042Ef Décompte'!D93="",0,1)</f>
        <v>0</v>
      </c>
      <c r="AA89" s="45" t="e">
        <f t="shared" si="25"/>
        <v>#VALUE!</v>
      </c>
      <c r="AB89" s="45">
        <f t="shared" si="26"/>
        <v>0</v>
      </c>
      <c r="AC89" s="56" t="str">
        <f t="shared" si="27"/>
        <v/>
      </c>
      <c r="AD89" s="45" t="str">
        <f t="shared" si="34"/>
        <v/>
      </c>
      <c r="AE89" s="45" t="str">
        <f t="shared" si="35"/>
        <v/>
      </c>
      <c r="AF89" s="45" t="str">
        <f t="shared" si="28"/>
        <v/>
      </c>
      <c r="AG89" s="45" t="str">
        <f t="shared" si="29"/>
        <v/>
      </c>
      <c r="AH89" s="200" t="str">
        <f t="shared" si="30"/>
        <v/>
      </c>
      <c r="AI89" s="201" t="str">
        <f t="shared" si="31"/>
        <v/>
      </c>
      <c r="AJ89" s="200" t="str">
        <f t="shared" si="32"/>
        <v/>
      </c>
      <c r="AK89" s="200" t="str">
        <f>IF(AH89&lt;AI89,Übersetzungstexte!A$184,"")</f>
        <v/>
      </c>
      <c r="AL89" s="201" t="str">
        <f t="shared" si="33"/>
        <v/>
      </c>
      <c r="AM89" s="113"/>
    </row>
    <row r="90" spans="1:39" s="202" customFormat="1" ht="16.899999999999999" customHeight="1">
      <c r="A90" s="335"/>
      <c r="B90" s="479"/>
      <c r="C90" s="480"/>
      <c r="D90" s="481"/>
      <c r="E90" s="475"/>
      <c r="F90" s="198"/>
      <c r="G90" s="175"/>
      <c r="H90" s="336"/>
      <c r="I90" s="143"/>
      <c r="J90" s="251"/>
      <c r="K90" s="143"/>
      <c r="L90" s="252"/>
      <c r="M90" s="198" t="str">
        <f t="shared" si="23"/>
        <v/>
      </c>
      <c r="N90" s="175"/>
      <c r="O90" s="203"/>
      <c r="P90" s="175"/>
      <c r="Q90" s="203"/>
      <c r="R90" s="175"/>
      <c r="S90" s="143"/>
      <c r="T90" s="252"/>
      <c r="U90" s="204"/>
      <c r="V90" s="205"/>
      <c r="W90" s="206"/>
      <c r="X90" s="193"/>
      <c r="Y90" s="199">
        <f t="shared" si="24"/>
        <v>0</v>
      </c>
      <c r="Z90" s="199">
        <f>IF('1042Ef Décompte'!D94="",0,1)</f>
        <v>0</v>
      </c>
      <c r="AA90" s="45" t="e">
        <f t="shared" si="25"/>
        <v>#VALUE!</v>
      </c>
      <c r="AB90" s="45">
        <f t="shared" si="26"/>
        <v>0</v>
      </c>
      <c r="AC90" s="56" t="str">
        <f t="shared" si="27"/>
        <v/>
      </c>
      <c r="AD90" s="45" t="str">
        <f t="shared" si="34"/>
        <v/>
      </c>
      <c r="AE90" s="45" t="str">
        <f t="shared" si="35"/>
        <v/>
      </c>
      <c r="AF90" s="45" t="str">
        <f t="shared" si="28"/>
        <v/>
      </c>
      <c r="AG90" s="45" t="str">
        <f t="shared" si="29"/>
        <v/>
      </c>
      <c r="AH90" s="200" t="str">
        <f t="shared" si="30"/>
        <v/>
      </c>
      <c r="AI90" s="201" t="str">
        <f t="shared" si="31"/>
        <v/>
      </c>
      <c r="AJ90" s="200" t="str">
        <f t="shared" si="32"/>
        <v/>
      </c>
      <c r="AK90" s="200" t="str">
        <f>IF(AH90&lt;AI90,Übersetzungstexte!A$184,"")</f>
        <v/>
      </c>
      <c r="AL90" s="201" t="str">
        <f t="shared" si="33"/>
        <v/>
      </c>
      <c r="AM90" s="113"/>
    </row>
    <row r="91" spans="1:39" s="202" customFormat="1" ht="16.899999999999999" customHeight="1">
      <c r="A91" s="335"/>
      <c r="B91" s="479"/>
      <c r="C91" s="480"/>
      <c r="D91" s="481"/>
      <c r="E91" s="475"/>
      <c r="F91" s="198"/>
      <c r="G91" s="175"/>
      <c r="H91" s="336"/>
      <c r="I91" s="143"/>
      <c r="J91" s="251"/>
      <c r="K91" s="143"/>
      <c r="L91" s="252"/>
      <c r="M91" s="198" t="str">
        <f t="shared" si="23"/>
        <v/>
      </c>
      <c r="N91" s="175"/>
      <c r="O91" s="203"/>
      <c r="P91" s="175"/>
      <c r="Q91" s="203"/>
      <c r="R91" s="175"/>
      <c r="S91" s="143"/>
      <c r="T91" s="252"/>
      <c r="U91" s="204"/>
      <c r="V91" s="205"/>
      <c r="W91" s="206"/>
      <c r="X91" s="193"/>
      <c r="Y91" s="199">
        <f t="shared" si="24"/>
        <v>0</v>
      </c>
      <c r="Z91" s="199">
        <f>IF('1042Ef Décompte'!D95="",0,1)</f>
        <v>0</v>
      </c>
      <c r="AA91" s="45" t="e">
        <f t="shared" si="25"/>
        <v>#VALUE!</v>
      </c>
      <c r="AB91" s="45">
        <f t="shared" si="26"/>
        <v>0</v>
      </c>
      <c r="AC91" s="56" t="str">
        <f t="shared" si="27"/>
        <v/>
      </c>
      <c r="AD91" s="45" t="str">
        <f t="shared" si="34"/>
        <v/>
      </c>
      <c r="AE91" s="45" t="str">
        <f t="shared" si="35"/>
        <v/>
      </c>
      <c r="AF91" s="45" t="str">
        <f t="shared" si="28"/>
        <v/>
      </c>
      <c r="AG91" s="45" t="str">
        <f t="shared" si="29"/>
        <v/>
      </c>
      <c r="AH91" s="200" t="str">
        <f t="shared" si="30"/>
        <v/>
      </c>
      <c r="AI91" s="201" t="str">
        <f t="shared" si="31"/>
        <v/>
      </c>
      <c r="AJ91" s="200" t="str">
        <f t="shared" si="32"/>
        <v/>
      </c>
      <c r="AK91" s="200" t="str">
        <f>IF(AH91&lt;AI91,Übersetzungstexte!A$184,"")</f>
        <v/>
      </c>
      <c r="AL91" s="201" t="str">
        <f t="shared" si="33"/>
        <v/>
      </c>
      <c r="AM91" s="113"/>
    </row>
    <row r="92" spans="1:39" s="202" customFormat="1" ht="16.899999999999999" customHeight="1">
      <c r="A92" s="335"/>
      <c r="B92" s="479"/>
      <c r="C92" s="480"/>
      <c r="D92" s="481"/>
      <c r="E92" s="475"/>
      <c r="F92" s="198"/>
      <c r="G92" s="175"/>
      <c r="H92" s="336"/>
      <c r="I92" s="143"/>
      <c r="J92" s="251"/>
      <c r="K92" s="143"/>
      <c r="L92" s="252"/>
      <c r="M92" s="198" t="str">
        <f t="shared" si="23"/>
        <v/>
      </c>
      <c r="N92" s="175"/>
      <c r="O92" s="203"/>
      <c r="P92" s="175"/>
      <c r="Q92" s="203"/>
      <c r="R92" s="175"/>
      <c r="S92" s="143"/>
      <c r="T92" s="252"/>
      <c r="U92" s="204"/>
      <c r="V92" s="205"/>
      <c r="W92" s="206"/>
      <c r="X92" s="193"/>
      <c r="Y92" s="199">
        <f t="shared" si="24"/>
        <v>0</v>
      </c>
      <c r="Z92" s="199">
        <f>IF('1042Ef Décompte'!D96="",0,1)</f>
        <v>0</v>
      </c>
      <c r="AA92" s="45" t="e">
        <f t="shared" si="25"/>
        <v>#VALUE!</v>
      </c>
      <c r="AB92" s="45">
        <f t="shared" si="26"/>
        <v>0</v>
      </c>
      <c r="AC92" s="56" t="str">
        <f t="shared" si="27"/>
        <v/>
      </c>
      <c r="AD92" s="45" t="str">
        <f t="shared" si="34"/>
        <v/>
      </c>
      <c r="AE92" s="45" t="str">
        <f t="shared" si="35"/>
        <v/>
      </c>
      <c r="AF92" s="45" t="str">
        <f t="shared" si="28"/>
        <v/>
      </c>
      <c r="AG92" s="45" t="str">
        <f t="shared" si="29"/>
        <v/>
      </c>
      <c r="AH92" s="200" t="str">
        <f t="shared" si="30"/>
        <v/>
      </c>
      <c r="AI92" s="201" t="str">
        <f t="shared" si="31"/>
        <v/>
      </c>
      <c r="AJ92" s="200" t="str">
        <f t="shared" si="32"/>
        <v/>
      </c>
      <c r="AK92" s="200" t="str">
        <f>IF(AH92&lt;AI92,Übersetzungstexte!A$184,"")</f>
        <v/>
      </c>
      <c r="AL92" s="201" t="str">
        <f t="shared" si="33"/>
        <v/>
      </c>
      <c r="AM92" s="113"/>
    </row>
    <row r="93" spans="1:39" s="202" customFormat="1" ht="16.899999999999999" customHeight="1">
      <c r="A93" s="335"/>
      <c r="B93" s="479"/>
      <c r="C93" s="480"/>
      <c r="D93" s="481"/>
      <c r="E93" s="475"/>
      <c r="F93" s="198"/>
      <c r="G93" s="175"/>
      <c r="H93" s="336"/>
      <c r="I93" s="143"/>
      <c r="J93" s="251"/>
      <c r="K93" s="143"/>
      <c r="L93" s="252"/>
      <c r="M93" s="198" t="str">
        <f t="shared" si="23"/>
        <v/>
      </c>
      <c r="N93" s="175"/>
      <c r="O93" s="203"/>
      <c r="P93" s="175"/>
      <c r="Q93" s="203"/>
      <c r="R93" s="175"/>
      <c r="S93" s="143"/>
      <c r="T93" s="252"/>
      <c r="U93" s="204"/>
      <c r="V93" s="205"/>
      <c r="W93" s="206"/>
      <c r="X93" s="193"/>
      <c r="Y93" s="199">
        <f t="shared" si="24"/>
        <v>0</v>
      </c>
      <c r="Z93" s="199">
        <f>IF('1042Ef Décompte'!D97="",0,1)</f>
        <v>0</v>
      </c>
      <c r="AA93" s="45" t="e">
        <f t="shared" si="25"/>
        <v>#VALUE!</v>
      </c>
      <c r="AB93" s="45">
        <f t="shared" si="26"/>
        <v>0</v>
      </c>
      <c r="AC93" s="56" t="str">
        <f t="shared" si="27"/>
        <v/>
      </c>
      <c r="AD93" s="45" t="str">
        <f t="shared" si="34"/>
        <v/>
      </c>
      <c r="AE93" s="45" t="str">
        <f t="shared" si="35"/>
        <v/>
      </c>
      <c r="AF93" s="45" t="str">
        <f t="shared" si="28"/>
        <v/>
      </c>
      <c r="AG93" s="45" t="str">
        <f t="shared" si="29"/>
        <v/>
      </c>
      <c r="AH93" s="200" t="str">
        <f t="shared" si="30"/>
        <v/>
      </c>
      <c r="AI93" s="201" t="str">
        <f t="shared" si="31"/>
        <v/>
      </c>
      <c r="AJ93" s="200" t="str">
        <f t="shared" si="32"/>
        <v/>
      </c>
      <c r="AK93" s="200" t="str">
        <f>IF(AH93&lt;AI93,Übersetzungstexte!A$184,"")</f>
        <v/>
      </c>
      <c r="AL93" s="201" t="str">
        <f t="shared" si="33"/>
        <v/>
      </c>
      <c r="AM93" s="113"/>
    </row>
    <row r="94" spans="1:39" s="202" customFormat="1" ht="16.899999999999999" customHeight="1">
      <c r="A94" s="335"/>
      <c r="B94" s="479"/>
      <c r="C94" s="480"/>
      <c r="D94" s="481"/>
      <c r="E94" s="475"/>
      <c r="F94" s="198"/>
      <c r="G94" s="175"/>
      <c r="H94" s="336"/>
      <c r="I94" s="143"/>
      <c r="J94" s="251"/>
      <c r="K94" s="143"/>
      <c r="L94" s="252"/>
      <c r="M94" s="198" t="str">
        <f t="shared" si="23"/>
        <v/>
      </c>
      <c r="N94" s="175"/>
      <c r="O94" s="203"/>
      <c r="P94" s="175"/>
      <c r="Q94" s="203"/>
      <c r="R94" s="175"/>
      <c r="S94" s="143"/>
      <c r="T94" s="252"/>
      <c r="U94" s="204"/>
      <c r="V94" s="205"/>
      <c r="W94" s="206"/>
      <c r="X94" s="193"/>
      <c r="Y94" s="199">
        <f t="shared" si="24"/>
        <v>0</v>
      </c>
      <c r="Z94" s="199">
        <f>IF('1042Ef Décompte'!D98="",0,1)</f>
        <v>0</v>
      </c>
      <c r="AA94" s="45" t="e">
        <f t="shared" si="25"/>
        <v>#VALUE!</v>
      </c>
      <c r="AB94" s="45">
        <f t="shared" si="26"/>
        <v>0</v>
      </c>
      <c r="AC94" s="56" t="str">
        <f t="shared" si="27"/>
        <v/>
      </c>
      <c r="AD94" s="45" t="str">
        <f t="shared" si="34"/>
        <v/>
      </c>
      <c r="AE94" s="45" t="str">
        <f t="shared" si="35"/>
        <v/>
      </c>
      <c r="AF94" s="45" t="str">
        <f t="shared" si="28"/>
        <v/>
      </c>
      <c r="AG94" s="45" t="str">
        <f t="shared" si="29"/>
        <v/>
      </c>
      <c r="AH94" s="200" t="str">
        <f t="shared" si="30"/>
        <v/>
      </c>
      <c r="AI94" s="201" t="str">
        <f t="shared" si="31"/>
        <v/>
      </c>
      <c r="AJ94" s="200" t="str">
        <f t="shared" si="32"/>
        <v/>
      </c>
      <c r="AK94" s="200" t="str">
        <f>IF(AH94&lt;AI94,Übersetzungstexte!A$184,"")</f>
        <v/>
      </c>
      <c r="AL94" s="201" t="str">
        <f t="shared" si="33"/>
        <v/>
      </c>
      <c r="AM94" s="113"/>
    </row>
    <row r="95" spans="1:39" s="202" customFormat="1" ht="16.899999999999999" customHeight="1">
      <c r="A95" s="335"/>
      <c r="B95" s="479"/>
      <c r="C95" s="480"/>
      <c r="D95" s="481"/>
      <c r="E95" s="475"/>
      <c r="F95" s="198"/>
      <c r="G95" s="175"/>
      <c r="H95" s="336"/>
      <c r="I95" s="143"/>
      <c r="J95" s="251"/>
      <c r="K95" s="143"/>
      <c r="L95" s="252"/>
      <c r="M95" s="198" t="str">
        <f t="shared" si="23"/>
        <v/>
      </c>
      <c r="N95" s="175"/>
      <c r="O95" s="203"/>
      <c r="P95" s="175"/>
      <c r="Q95" s="203"/>
      <c r="R95" s="175"/>
      <c r="S95" s="143"/>
      <c r="T95" s="252"/>
      <c r="U95" s="204"/>
      <c r="V95" s="205"/>
      <c r="W95" s="206"/>
      <c r="X95" s="193"/>
      <c r="Y95" s="199">
        <f t="shared" si="24"/>
        <v>0</v>
      </c>
      <c r="Z95" s="199">
        <f>IF('1042Ef Décompte'!D99="",0,1)</f>
        <v>0</v>
      </c>
      <c r="AA95" s="45" t="e">
        <f t="shared" si="25"/>
        <v>#VALUE!</v>
      </c>
      <c r="AB95" s="45">
        <f t="shared" si="26"/>
        <v>0</v>
      </c>
      <c r="AC95" s="56" t="str">
        <f t="shared" si="27"/>
        <v/>
      </c>
      <c r="AD95" s="45" t="str">
        <f t="shared" si="34"/>
        <v/>
      </c>
      <c r="AE95" s="45" t="str">
        <f t="shared" si="35"/>
        <v/>
      </c>
      <c r="AF95" s="45" t="str">
        <f t="shared" si="28"/>
        <v/>
      </c>
      <c r="AG95" s="45" t="str">
        <f t="shared" si="29"/>
        <v/>
      </c>
      <c r="AH95" s="200" t="str">
        <f t="shared" si="30"/>
        <v/>
      </c>
      <c r="AI95" s="201" t="str">
        <f t="shared" si="31"/>
        <v/>
      </c>
      <c r="AJ95" s="200" t="str">
        <f t="shared" si="32"/>
        <v/>
      </c>
      <c r="AK95" s="200" t="str">
        <f>IF(AH95&lt;AI95,Übersetzungstexte!A$184,"")</f>
        <v/>
      </c>
      <c r="AL95" s="201" t="str">
        <f t="shared" si="33"/>
        <v/>
      </c>
      <c r="AM95" s="113"/>
    </row>
    <row r="96" spans="1:39" s="202" customFormat="1" ht="16.899999999999999" customHeight="1">
      <c r="A96" s="335"/>
      <c r="B96" s="479"/>
      <c r="C96" s="480"/>
      <c r="D96" s="481"/>
      <c r="E96" s="475"/>
      <c r="F96" s="198"/>
      <c r="G96" s="175"/>
      <c r="H96" s="336"/>
      <c r="I96" s="143"/>
      <c r="J96" s="251"/>
      <c r="K96" s="143"/>
      <c r="L96" s="252"/>
      <c r="M96" s="198" t="str">
        <f t="shared" si="23"/>
        <v/>
      </c>
      <c r="N96" s="175"/>
      <c r="O96" s="203"/>
      <c r="P96" s="175"/>
      <c r="Q96" s="203"/>
      <c r="R96" s="175"/>
      <c r="S96" s="143"/>
      <c r="T96" s="252"/>
      <c r="U96" s="204"/>
      <c r="V96" s="205"/>
      <c r="W96" s="206"/>
      <c r="X96" s="193"/>
      <c r="Y96" s="199">
        <f t="shared" si="24"/>
        <v>0</v>
      </c>
      <c r="Z96" s="199">
        <f>IF('1042Ef Décompte'!D100="",0,1)</f>
        <v>0</v>
      </c>
      <c r="AA96" s="45" t="e">
        <f t="shared" si="25"/>
        <v>#VALUE!</v>
      </c>
      <c r="AB96" s="45">
        <f t="shared" si="26"/>
        <v>0</v>
      </c>
      <c r="AC96" s="56" t="str">
        <f t="shared" si="27"/>
        <v/>
      </c>
      <c r="AD96" s="45" t="str">
        <f t="shared" si="34"/>
        <v/>
      </c>
      <c r="AE96" s="45" t="str">
        <f t="shared" si="35"/>
        <v/>
      </c>
      <c r="AF96" s="45" t="str">
        <f t="shared" si="28"/>
        <v/>
      </c>
      <c r="AG96" s="45" t="str">
        <f t="shared" si="29"/>
        <v/>
      </c>
      <c r="AH96" s="200" t="str">
        <f t="shared" si="30"/>
        <v/>
      </c>
      <c r="AI96" s="201" t="str">
        <f t="shared" si="31"/>
        <v/>
      </c>
      <c r="AJ96" s="200" t="str">
        <f t="shared" si="32"/>
        <v/>
      </c>
      <c r="AK96" s="200" t="str">
        <f>IF(AH96&lt;AI96,Übersetzungstexte!A$184,"")</f>
        <v/>
      </c>
      <c r="AL96" s="201" t="str">
        <f t="shared" si="33"/>
        <v/>
      </c>
      <c r="AM96" s="113"/>
    </row>
    <row r="97" spans="1:39" s="202" customFormat="1" ht="16.899999999999999" customHeight="1">
      <c r="A97" s="335"/>
      <c r="B97" s="479"/>
      <c r="C97" s="480"/>
      <c r="D97" s="481"/>
      <c r="E97" s="475"/>
      <c r="F97" s="198"/>
      <c r="G97" s="175"/>
      <c r="H97" s="336"/>
      <c r="I97" s="143"/>
      <c r="J97" s="251"/>
      <c r="K97" s="143"/>
      <c r="L97" s="252"/>
      <c r="M97" s="198" t="str">
        <f t="shared" si="23"/>
        <v/>
      </c>
      <c r="N97" s="175"/>
      <c r="O97" s="203"/>
      <c r="P97" s="175"/>
      <c r="Q97" s="203"/>
      <c r="R97" s="175"/>
      <c r="S97" s="143"/>
      <c r="T97" s="252"/>
      <c r="U97" s="204"/>
      <c r="V97" s="205"/>
      <c r="W97" s="206"/>
      <c r="X97" s="193"/>
      <c r="Y97" s="199">
        <f t="shared" si="24"/>
        <v>0</v>
      </c>
      <c r="Z97" s="199">
        <f>IF('1042Ef Décompte'!D101="",0,1)</f>
        <v>0</v>
      </c>
      <c r="AA97" s="45" t="e">
        <f t="shared" si="25"/>
        <v>#VALUE!</v>
      </c>
      <c r="AB97" s="45">
        <f t="shared" si="26"/>
        <v>0</v>
      </c>
      <c r="AC97" s="56" t="str">
        <f t="shared" si="27"/>
        <v/>
      </c>
      <c r="AD97" s="45" t="str">
        <f t="shared" si="34"/>
        <v/>
      </c>
      <c r="AE97" s="45" t="str">
        <f t="shared" si="35"/>
        <v/>
      </c>
      <c r="AF97" s="45" t="str">
        <f t="shared" si="28"/>
        <v/>
      </c>
      <c r="AG97" s="45" t="str">
        <f t="shared" si="29"/>
        <v/>
      </c>
      <c r="AH97" s="200" t="str">
        <f t="shared" si="30"/>
        <v/>
      </c>
      <c r="AI97" s="201" t="str">
        <f t="shared" si="31"/>
        <v/>
      </c>
      <c r="AJ97" s="200" t="str">
        <f t="shared" si="32"/>
        <v/>
      </c>
      <c r="AK97" s="200" t="str">
        <f>IF(AH97&lt;AI97,Übersetzungstexte!A$184,"")</f>
        <v/>
      </c>
      <c r="AL97" s="201" t="str">
        <f t="shared" si="33"/>
        <v/>
      </c>
      <c r="AM97" s="113"/>
    </row>
    <row r="98" spans="1:39" s="202" customFormat="1" ht="16.899999999999999" customHeight="1">
      <c r="A98" s="335"/>
      <c r="B98" s="479"/>
      <c r="C98" s="480"/>
      <c r="D98" s="481"/>
      <c r="E98" s="475"/>
      <c r="F98" s="198"/>
      <c r="G98" s="175"/>
      <c r="H98" s="336"/>
      <c r="I98" s="143"/>
      <c r="J98" s="251"/>
      <c r="K98" s="143"/>
      <c r="L98" s="252"/>
      <c r="M98" s="198" t="str">
        <f t="shared" si="23"/>
        <v/>
      </c>
      <c r="N98" s="175"/>
      <c r="O98" s="203"/>
      <c r="P98" s="175"/>
      <c r="Q98" s="203"/>
      <c r="R98" s="175"/>
      <c r="S98" s="143"/>
      <c r="T98" s="252"/>
      <c r="U98" s="204"/>
      <c r="V98" s="205"/>
      <c r="W98" s="206"/>
      <c r="X98" s="193"/>
      <c r="Y98" s="199">
        <f t="shared" si="24"/>
        <v>0</v>
      </c>
      <c r="Z98" s="199">
        <f>IF('1042Ef Décompte'!D102="",0,1)</f>
        <v>0</v>
      </c>
      <c r="AA98" s="45" t="e">
        <f t="shared" si="25"/>
        <v>#VALUE!</v>
      </c>
      <c r="AB98" s="45">
        <f t="shared" si="26"/>
        <v>0</v>
      </c>
      <c r="AC98" s="56" t="str">
        <f t="shared" si="27"/>
        <v/>
      </c>
      <c r="AD98" s="45" t="str">
        <f t="shared" si="34"/>
        <v/>
      </c>
      <c r="AE98" s="45" t="str">
        <f t="shared" si="35"/>
        <v/>
      </c>
      <c r="AF98" s="45" t="str">
        <f t="shared" si="28"/>
        <v/>
      </c>
      <c r="AG98" s="45" t="str">
        <f t="shared" si="29"/>
        <v/>
      </c>
      <c r="AH98" s="200" t="str">
        <f t="shared" si="30"/>
        <v/>
      </c>
      <c r="AI98" s="201" t="str">
        <f t="shared" si="31"/>
        <v/>
      </c>
      <c r="AJ98" s="200" t="str">
        <f t="shared" si="32"/>
        <v/>
      </c>
      <c r="AK98" s="200" t="str">
        <f>IF(AH98&lt;AI98,Übersetzungstexte!A$184,"")</f>
        <v/>
      </c>
      <c r="AL98" s="201" t="str">
        <f t="shared" si="33"/>
        <v/>
      </c>
      <c r="AM98" s="113"/>
    </row>
    <row r="99" spans="1:39" s="202" customFormat="1" ht="16.899999999999999" customHeight="1">
      <c r="A99" s="335"/>
      <c r="B99" s="479"/>
      <c r="C99" s="480"/>
      <c r="D99" s="481"/>
      <c r="E99" s="475"/>
      <c r="F99" s="198"/>
      <c r="G99" s="175"/>
      <c r="H99" s="336"/>
      <c r="I99" s="143"/>
      <c r="J99" s="251"/>
      <c r="K99" s="143"/>
      <c r="L99" s="252"/>
      <c r="M99" s="198" t="str">
        <f t="shared" si="23"/>
        <v/>
      </c>
      <c r="N99" s="175"/>
      <c r="O99" s="203"/>
      <c r="P99" s="175"/>
      <c r="Q99" s="203"/>
      <c r="R99" s="175"/>
      <c r="S99" s="143"/>
      <c r="T99" s="252"/>
      <c r="U99" s="204"/>
      <c r="V99" s="205"/>
      <c r="W99" s="206"/>
      <c r="X99" s="193"/>
      <c r="Y99" s="199">
        <f t="shared" si="24"/>
        <v>0</v>
      </c>
      <c r="Z99" s="199">
        <f>IF('1042Ef Décompte'!D103="",0,1)</f>
        <v>0</v>
      </c>
      <c r="AA99" s="45" t="e">
        <f t="shared" si="25"/>
        <v>#VALUE!</v>
      </c>
      <c r="AB99" s="45">
        <f t="shared" si="26"/>
        <v>0</v>
      </c>
      <c r="AC99" s="56" t="str">
        <f t="shared" si="27"/>
        <v/>
      </c>
      <c r="AD99" s="45" t="str">
        <f t="shared" si="34"/>
        <v/>
      </c>
      <c r="AE99" s="45" t="str">
        <f t="shared" si="35"/>
        <v/>
      </c>
      <c r="AF99" s="45" t="str">
        <f t="shared" si="28"/>
        <v/>
      </c>
      <c r="AG99" s="45" t="str">
        <f t="shared" si="29"/>
        <v/>
      </c>
      <c r="AH99" s="200" t="str">
        <f t="shared" si="30"/>
        <v/>
      </c>
      <c r="AI99" s="201" t="str">
        <f t="shared" si="31"/>
        <v/>
      </c>
      <c r="AJ99" s="200" t="str">
        <f t="shared" si="32"/>
        <v/>
      </c>
      <c r="AK99" s="200" t="str">
        <f>IF(AH99&lt;AI99,Übersetzungstexte!A$184,"")</f>
        <v/>
      </c>
      <c r="AL99" s="201" t="str">
        <f t="shared" si="33"/>
        <v/>
      </c>
      <c r="AM99" s="113"/>
    </row>
    <row r="100" spans="1:39" s="202" customFormat="1" ht="16.899999999999999" customHeight="1">
      <c r="A100" s="335"/>
      <c r="B100" s="479"/>
      <c r="C100" s="480"/>
      <c r="D100" s="481"/>
      <c r="E100" s="475"/>
      <c r="F100" s="198"/>
      <c r="G100" s="175"/>
      <c r="H100" s="336"/>
      <c r="I100" s="143"/>
      <c r="J100" s="251"/>
      <c r="K100" s="143"/>
      <c r="L100" s="252"/>
      <c r="M100" s="198" t="str">
        <f t="shared" si="23"/>
        <v/>
      </c>
      <c r="N100" s="175"/>
      <c r="O100" s="203"/>
      <c r="P100" s="175"/>
      <c r="Q100" s="203"/>
      <c r="R100" s="175"/>
      <c r="S100" s="143"/>
      <c r="T100" s="252"/>
      <c r="U100" s="204"/>
      <c r="V100" s="205"/>
      <c r="W100" s="206"/>
      <c r="X100" s="193"/>
      <c r="Y100" s="199">
        <f t="shared" si="24"/>
        <v>0</v>
      </c>
      <c r="Z100" s="199">
        <f>IF('1042Ef Décompte'!D104="",0,1)</f>
        <v>0</v>
      </c>
      <c r="AA100" s="45" t="e">
        <f t="shared" si="25"/>
        <v>#VALUE!</v>
      </c>
      <c r="AB100" s="45">
        <f t="shared" si="26"/>
        <v>0</v>
      </c>
      <c r="AC100" s="56" t="str">
        <f t="shared" si="27"/>
        <v/>
      </c>
      <c r="AD100" s="45" t="str">
        <f t="shared" si="34"/>
        <v/>
      </c>
      <c r="AE100" s="45" t="str">
        <f t="shared" si="35"/>
        <v/>
      </c>
      <c r="AF100" s="45" t="str">
        <f t="shared" si="28"/>
        <v/>
      </c>
      <c r="AG100" s="45" t="str">
        <f t="shared" si="29"/>
        <v/>
      </c>
      <c r="AH100" s="200" t="str">
        <f t="shared" si="30"/>
        <v/>
      </c>
      <c r="AI100" s="201" t="str">
        <f t="shared" si="31"/>
        <v/>
      </c>
      <c r="AJ100" s="200" t="str">
        <f t="shared" si="32"/>
        <v/>
      </c>
      <c r="AK100" s="200" t="str">
        <f>IF(AH100&lt;AI100,Übersetzungstexte!A$184,"")</f>
        <v/>
      </c>
      <c r="AL100" s="201" t="str">
        <f t="shared" si="33"/>
        <v/>
      </c>
      <c r="AM100" s="113"/>
    </row>
    <row r="101" spans="1:39" s="202" customFormat="1" ht="16.899999999999999" customHeight="1">
      <c r="A101" s="335"/>
      <c r="B101" s="479"/>
      <c r="C101" s="480"/>
      <c r="D101" s="481"/>
      <c r="E101" s="475"/>
      <c r="F101" s="198"/>
      <c r="G101" s="175"/>
      <c r="H101" s="336"/>
      <c r="I101" s="143"/>
      <c r="J101" s="251"/>
      <c r="K101" s="143"/>
      <c r="L101" s="252"/>
      <c r="M101" s="198" t="str">
        <f t="shared" si="23"/>
        <v/>
      </c>
      <c r="N101" s="175"/>
      <c r="O101" s="203"/>
      <c r="P101" s="175"/>
      <c r="Q101" s="203"/>
      <c r="R101" s="175"/>
      <c r="S101" s="143"/>
      <c r="T101" s="252"/>
      <c r="U101" s="204"/>
      <c r="V101" s="205"/>
      <c r="W101" s="206"/>
      <c r="X101" s="193"/>
      <c r="Y101" s="199">
        <f t="shared" si="24"/>
        <v>0</v>
      </c>
      <c r="Z101" s="199">
        <f>IF('1042Ef Décompte'!D105="",0,1)</f>
        <v>0</v>
      </c>
      <c r="AA101" s="45" t="e">
        <f t="shared" si="25"/>
        <v>#VALUE!</v>
      </c>
      <c r="AB101" s="45">
        <f t="shared" si="26"/>
        <v>0</v>
      </c>
      <c r="AC101" s="56" t="str">
        <f t="shared" si="27"/>
        <v/>
      </c>
      <c r="AD101" s="45" t="str">
        <f t="shared" si="34"/>
        <v/>
      </c>
      <c r="AE101" s="45" t="str">
        <f t="shared" si="35"/>
        <v/>
      </c>
      <c r="AF101" s="45" t="str">
        <f t="shared" si="28"/>
        <v/>
      </c>
      <c r="AG101" s="45" t="str">
        <f t="shared" si="29"/>
        <v/>
      </c>
      <c r="AH101" s="200" t="str">
        <f t="shared" si="30"/>
        <v/>
      </c>
      <c r="AI101" s="201" t="str">
        <f t="shared" si="31"/>
        <v/>
      </c>
      <c r="AJ101" s="200" t="str">
        <f t="shared" si="32"/>
        <v/>
      </c>
      <c r="AK101" s="200" t="str">
        <f>IF(AH101&lt;AI101,Übersetzungstexte!A$184,"")</f>
        <v/>
      </c>
      <c r="AL101" s="201" t="str">
        <f t="shared" si="33"/>
        <v/>
      </c>
      <c r="AM101" s="113"/>
    </row>
    <row r="102" spans="1:39" s="202" customFormat="1" ht="16.899999999999999" customHeight="1">
      <c r="A102" s="335"/>
      <c r="B102" s="479"/>
      <c r="C102" s="480"/>
      <c r="D102" s="481"/>
      <c r="E102" s="475"/>
      <c r="F102" s="198"/>
      <c r="G102" s="175"/>
      <c r="H102" s="336"/>
      <c r="I102" s="143"/>
      <c r="J102" s="251"/>
      <c r="K102" s="143"/>
      <c r="L102" s="252"/>
      <c r="M102" s="198" t="str">
        <f t="shared" si="23"/>
        <v/>
      </c>
      <c r="N102" s="175"/>
      <c r="O102" s="203"/>
      <c r="P102" s="175"/>
      <c r="Q102" s="203"/>
      <c r="R102" s="175"/>
      <c r="S102" s="143"/>
      <c r="T102" s="252"/>
      <c r="U102" s="204"/>
      <c r="V102" s="205"/>
      <c r="W102" s="206"/>
      <c r="X102" s="193"/>
      <c r="Y102" s="199">
        <f t="shared" si="24"/>
        <v>0</v>
      </c>
      <c r="Z102" s="199">
        <f>IF('1042Ef Décompte'!D106="",0,1)</f>
        <v>0</v>
      </c>
      <c r="AA102" s="45" t="e">
        <f t="shared" si="25"/>
        <v>#VALUE!</v>
      </c>
      <c r="AB102" s="45">
        <f t="shared" si="26"/>
        <v>0</v>
      </c>
      <c r="AC102" s="56" t="str">
        <f t="shared" si="27"/>
        <v/>
      </c>
      <c r="AD102" s="45" t="str">
        <f t="shared" si="34"/>
        <v/>
      </c>
      <c r="AE102" s="45" t="str">
        <f t="shared" si="35"/>
        <v/>
      </c>
      <c r="AF102" s="45" t="str">
        <f t="shared" si="28"/>
        <v/>
      </c>
      <c r="AG102" s="45" t="str">
        <f t="shared" si="29"/>
        <v/>
      </c>
      <c r="AH102" s="200" t="str">
        <f t="shared" si="30"/>
        <v/>
      </c>
      <c r="AI102" s="201" t="str">
        <f t="shared" si="31"/>
        <v/>
      </c>
      <c r="AJ102" s="200" t="str">
        <f t="shared" si="32"/>
        <v/>
      </c>
      <c r="AK102" s="200" t="str">
        <f>IF(AH102&lt;AI102,Übersetzungstexte!A$184,"")</f>
        <v/>
      </c>
      <c r="AL102" s="201" t="str">
        <f t="shared" si="33"/>
        <v/>
      </c>
      <c r="AM102" s="113"/>
    </row>
    <row r="103" spans="1:39" s="202" customFormat="1" ht="16.899999999999999" customHeight="1">
      <c r="A103" s="335"/>
      <c r="B103" s="479"/>
      <c r="C103" s="480"/>
      <c r="D103" s="481"/>
      <c r="E103" s="475"/>
      <c r="F103" s="198"/>
      <c r="G103" s="175"/>
      <c r="H103" s="336"/>
      <c r="I103" s="143"/>
      <c r="J103" s="251"/>
      <c r="K103" s="143"/>
      <c r="L103" s="252"/>
      <c r="M103" s="198" t="str">
        <f t="shared" si="23"/>
        <v/>
      </c>
      <c r="N103" s="175"/>
      <c r="O103" s="203"/>
      <c r="P103" s="175"/>
      <c r="Q103" s="203"/>
      <c r="R103" s="175"/>
      <c r="S103" s="143"/>
      <c r="T103" s="252"/>
      <c r="U103" s="204"/>
      <c r="V103" s="205"/>
      <c r="W103" s="206"/>
      <c r="X103" s="193"/>
      <c r="Y103" s="199">
        <f t="shared" si="24"/>
        <v>0</v>
      </c>
      <c r="Z103" s="199">
        <f>IF('1042Ef Décompte'!D107="",0,1)</f>
        <v>0</v>
      </c>
      <c r="AA103" s="45" t="e">
        <f t="shared" si="25"/>
        <v>#VALUE!</v>
      </c>
      <c r="AB103" s="45">
        <f t="shared" si="26"/>
        <v>0</v>
      </c>
      <c r="AC103" s="56" t="str">
        <f t="shared" si="27"/>
        <v/>
      </c>
      <c r="AD103" s="45" t="str">
        <f t="shared" si="34"/>
        <v/>
      </c>
      <c r="AE103" s="45" t="str">
        <f t="shared" si="35"/>
        <v/>
      </c>
      <c r="AF103" s="45" t="str">
        <f t="shared" si="28"/>
        <v/>
      </c>
      <c r="AG103" s="45" t="str">
        <f t="shared" si="29"/>
        <v/>
      </c>
      <c r="AH103" s="200" t="str">
        <f t="shared" si="30"/>
        <v/>
      </c>
      <c r="AI103" s="201" t="str">
        <f t="shared" si="31"/>
        <v/>
      </c>
      <c r="AJ103" s="200" t="str">
        <f t="shared" si="32"/>
        <v/>
      </c>
      <c r="AK103" s="200" t="str">
        <f>IF(AH103&lt;AI103,Übersetzungstexte!A$184,"")</f>
        <v/>
      </c>
      <c r="AL103" s="201" t="str">
        <f t="shared" si="33"/>
        <v/>
      </c>
      <c r="AM103" s="113"/>
    </row>
    <row r="104" spans="1:39" s="202" customFormat="1" ht="16.899999999999999" customHeight="1">
      <c r="A104" s="335"/>
      <c r="B104" s="479"/>
      <c r="C104" s="480"/>
      <c r="D104" s="481"/>
      <c r="E104" s="475"/>
      <c r="F104" s="198"/>
      <c r="G104" s="175"/>
      <c r="H104" s="336"/>
      <c r="I104" s="143"/>
      <c r="J104" s="251"/>
      <c r="K104" s="143"/>
      <c r="L104" s="252"/>
      <c r="M104" s="198" t="str">
        <f t="shared" si="23"/>
        <v/>
      </c>
      <c r="N104" s="175"/>
      <c r="O104" s="203"/>
      <c r="P104" s="175"/>
      <c r="Q104" s="203"/>
      <c r="R104" s="175"/>
      <c r="S104" s="143"/>
      <c r="T104" s="252"/>
      <c r="U104" s="204"/>
      <c r="V104" s="205"/>
      <c r="W104" s="206"/>
      <c r="X104" s="193"/>
      <c r="Y104" s="199">
        <f t="shared" si="24"/>
        <v>0</v>
      </c>
      <c r="Z104" s="199">
        <f>IF('1042Ef Décompte'!D108="",0,1)</f>
        <v>0</v>
      </c>
      <c r="AA104" s="45" t="e">
        <f t="shared" si="25"/>
        <v>#VALUE!</v>
      </c>
      <c r="AB104" s="45">
        <f t="shared" si="26"/>
        <v>0</v>
      </c>
      <c r="AC104" s="56" t="str">
        <f t="shared" si="27"/>
        <v/>
      </c>
      <c r="AD104" s="45" t="str">
        <f t="shared" si="34"/>
        <v/>
      </c>
      <c r="AE104" s="45" t="str">
        <f t="shared" si="35"/>
        <v/>
      </c>
      <c r="AF104" s="45" t="str">
        <f t="shared" si="28"/>
        <v/>
      </c>
      <c r="AG104" s="45" t="str">
        <f t="shared" si="29"/>
        <v/>
      </c>
      <c r="AH104" s="200" t="str">
        <f t="shared" si="30"/>
        <v/>
      </c>
      <c r="AI104" s="201" t="str">
        <f t="shared" si="31"/>
        <v/>
      </c>
      <c r="AJ104" s="200" t="str">
        <f t="shared" si="32"/>
        <v/>
      </c>
      <c r="AK104" s="200" t="str">
        <f>IF(AH104&lt;AI104,Übersetzungstexte!A$184,"")</f>
        <v/>
      </c>
      <c r="AL104" s="201" t="str">
        <f t="shared" si="33"/>
        <v/>
      </c>
      <c r="AM104" s="113"/>
    </row>
    <row r="105" spans="1:39" s="202" customFormat="1" ht="16.899999999999999" customHeight="1">
      <c r="A105" s="335"/>
      <c r="B105" s="479"/>
      <c r="C105" s="480"/>
      <c r="D105" s="481"/>
      <c r="E105" s="475"/>
      <c r="F105" s="198"/>
      <c r="G105" s="175"/>
      <c r="H105" s="336"/>
      <c r="I105" s="143"/>
      <c r="J105" s="251"/>
      <c r="K105" s="143"/>
      <c r="L105" s="252"/>
      <c r="M105" s="198" t="str">
        <f t="shared" si="23"/>
        <v/>
      </c>
      <c r="N105" s="175"/>
      <c r="O105" s="203"/>
      <c r="P105" s="175"/>
      <c r="Q105" s="203"/>
      <c r="R105" s="175"/>
      <c r="S105" s="143"/>
      <c r="T105" s="252"/>
      <c r="U105" s="204"/>
      <c r="V105" s="205"/>
      <c r="W105" s="206"/>
      <c r="X105" s="193"/>
      <c r="Y105" s="199">
        <f t="shared" si="24"/>
        <v>0</v>
      </c>
      <c r="Z105" s="199">
        <f>IF('1042Ef Décompte'!D109="",0,1)</f>
        <v>0</v>
      </c>
      <c r="AA105" s="45" t="e">
        <f t="shared" si="25"/>
        <v>#VALUE!</v>
      </c>
      <c r="AB105" s="45">
        <f t="shared" si="26"/>
        <v>0</v>
      </c>
      <c r="AC105" s="56" t="str">
        <f t="shared" si="27"/>
        <v/>
      </c>
      <c r="AD105" s="45" t="str">
        <f t="shared" si="34"/>
        <v/>
      </c>
      <c r="AE105" s="45" t="str">
        <f t="shared" si="35"/>
        <v/>
      </c>
      <c r="AF105" s="45" t="str">
        <f t="shared" si="28"/>
        <v/>
      </c>
      <c r="AG105" s="45" t="str">
        <f t="shared" si="29"/>
        <v/>
      </c>
      <c r="AH105" s="200" t="str">
        <f t="shared" si="30"/>
        <v/>
      </c>
      <c r="AI105" s="201" t="str">
        <f t="shared" si="31"/>
        <v/>
      </c>
      <c r="AJ105" s="200" t="str">
        <f t="shared" si="32"/>
        <v/>
      </c>
      <c r="AK105" s="200" t="str">
        <f>IF(AH105&lt;AI105,Übersetzungstexte!A$184,"")</f>
        <v/>
      </c>
      <c r="AL105" s="201" t="str">
        <f t="shared" si="33"/>
        <v/>
      </c>
      <c r="AM105" s="113"/>
    </row>
    <row r="106" spans="1:39" s="202" customFormat="1" ht="16.899999999999999" customHeight="1">
      <c r="A106" s="335"/>
      <c r="B106" s="479"/>
      <c r="C106" s="480"/>
      <c r="D106" s="481"/>
      <c r="E106" s="475"/>
      <c r="F106" s="198"/>
      <c r="G106" s="175"/>
      <c r="H106" s="336"/>
      <c r="I106" s="143"/>
      <c r="J106" s="251"/>
      <c r="K106" s="143"/>
      <c r="L106" s="252"/>
      <c r="M106" s="198" t="str">
        <f t="shared" ref="M106:M113" si="36">IF(A106="","",L106)</f>
        <v/>
      </c>
      <c r="N106" s="175"/>
      <c r="O106" s="203"/>
      <c r="P106" s="175"/>
      <c r="Q106" s="203"/>
      <c r="R106" s="175"/>
      <c r="S106" s="143"/>
      <c r="T106" s="252"/>
      <c r="U106" s="204"/>
      <c r="V106" s="205"/>
      <c r="W106" s="206"/>
      <c r="X106" s="193"/>
      <c r="Y106" s="199">
        <f t="shared" ref="Y106:Y137" si="37">IF(Y$2-YEAR(D106)&lt;Y$3,0,1)</f>
        <v>0</v>
      </c>
      <c r="Z106" s="199">
        <f>IF('1042Ef Décompte'!D110="",0,1)</f>
        <v>0</v>
      </c>
      <c r="AA106" s="45" t="e">
        <f t="shared" ref="AA106:AA137" si="38">ROUND((K106+J106)/(Y$4-(K106+J106))*100,2)</f>
        <v>#VALUE!</v>
      </c>
      <c r="AB106" s="45">
        <f t="shared" ref="AB106:AB137" si="39">ROUND(H106,0)/12</f>
        <v>0</v>
      </c>
      <c r="AC106" s="56" t="str">
        <f t="shared" ref="AC106:AC137" si="40">IF(AND(A106="",B106="",C106=""),"",ROUND((Y$4-(K106+J106))*L106/60,1))</f>
        <v/>
      </c>
      <c r="AD106" s="45" t="str">
        <f t="shared" si="34"/>
        <v/>
      </c>
      <c r="AE106" s="45" t="str">
        <f t="shared" si="35"/>
        <v/>
      </c>
      <c r="AF106" s="45" t="str">
        <f t="shared" ref="AF106:AF137" si="41">IF(OR(AND(A106="",B106="",C106=""),F106=0,F106="",AC106=0,AC106=""),"",ROUND((AB106*F106/AC106),2))</f>
        <v/>
      </c>
      <c r="AG106" s="45" t="str">
        <f t="shared" ref="AG106:AG137" si="42">IF(OR(AND(A106="",B106="",C106=""),F106=0,F106="",AC106=0,AC106=""),"",ROUND((I106/(12*AB106*F106)+1)*AB106*F106/AC106,2))</f>
        <v/>
      </c>
      <c r="AH106" s="200" t="str">
        <f>IF(OR(AND(A106="",B106="",C106=""),AC106=0,AC106=""),"",ROUND(AH$4/AC106,1))</f>
        <v/>
      </c>
      <c r="AI106" s="201" t="str">
        <f t="shared" ref="AI106:AI137" si="43">IF(OR(AND(A106="",B106="",C106=""),Y$4=""),"",IF(AND(G106&gt;0,I106&gt;0),AE106, IF(G106&gt;0,AD106, IF(AND(F106&gt;0,I106&gt;0),AG106,AF106))))</f>
        <v/>
      </c>
      <c r="AJ106" s="200" t="str">
        <f>IF(AH106&lt;AI106,AH106,AI106)</f>
        <v/>
      </c>
      <c r="AK106" s="200" t="str">
        <f>IF(AH106&lt;AI106,Übersetzungstexte!A$184,"")</f>
        <v/>
      </c>
      <c r="AL106" s="201" t="str">
        <f t="shared" ref="AL106:AL137" si="44">IF(AND(B106="",C106=""),"",CONCATENATE(B106,", ",C106))</f>
        <v/>
      </c>
      <c r="AM106" s="113"/>
    </row>
    <row r="107" spans="1:39" s="202" customFormat="1" ht="16.899999999999999" customHeight="1">
      <c r="A107" s="335"/>
      <c r="B107" s="479"/>
      <c r="C107" s="480"/>
      <c r="D107" s="481"/>
      <c r="E107" s="475"/>
      <c r="F107" s="198"/>
      <c r="G107" s="175"/>
      <c r="H107" s="336"/>
      <c r="I107" s="143"/>
      <c r="J107" s="251"/>
      <c r="K107" s="143"/>
      <c r="L107" s="252"/>
      <c r="M107" s="198" t="str">
        <f t="shared" si="36"/>
        <v/>
      </c>
      <c r="N107" s="175"/>
      <c r="O107" s="203"/>
      <c r="P107" s="175"/>
      <c r="Q107" s="203"/>
      <c r="R107" s="175"/>
      <c r="S107" s="143"/>
      <c r="T107" s="252"/>
      <c r="U107" s="204"/>
      <c r="V107" s="205"/>
      <c r="W107" s="206"/>
      <c r="X107" s="193"/>
      <c r="Y107" s="199">
        <f t="shared" si="37"/>
        <v>0</v>
      </c>
      <c r="Z107" s="199">
        <f>IF('1042Ef Décompte'!D111="",0,1)</f>
        <v>0</v>
      </c>
      <c r="AA107" s="45" t="e">
        <f t="shared" si="38"/>
        <v>#VALUE!</v>
      </c>
      <c r="AB107" s="45">
        <f t="shared" si="39"/>
        <v>0</v>
      </c>
      <c r="AC107" s="56" t="str">
        <f t="shared" si="40"/>
        <v/>
      </c>
      <c r="AD107" s="45" t="str">
        <f t="shared" si="34"/>
        <v/>
      </c>
      <c r="AE107" s="45" t="str">
        <f t="shared" si="35"/>
        <v/>
      </c>
      <c r="AF107" s="45" t="str">
        <f t="shared" si="41"/>
        <v/>
      </c>
      <c r="AG107" s="45" t="str">
        <f t="shared" si="42"/>
        <v/>
      </c>
      <c r="AH107" s="200" t="str">
        <f t="shared" ref="AH107:AH138" si="45">IF(OR(AND(A107="",B107="",C107=""),AC107=0,AC107=""),"",ROUND(AH$4 / AC107,1))</f>
        <v/>
      </c>
      <c r="AI107" s="201" t="str">
        <f t="shared" si="43"/>
        <v/>
      </c>
      <c r="AJ107" s="200" t="str">
        <f t="shared" ref="AJ107:AJ170" si="46">IF(AH107&lt;AI107,AH107,AI107)</f>
        <v/>
      </c>
      <c r="AK107" s="200" t="str">
        <f>IF(AH107&lt;AI107,Übersetzungstexte!A$184,"")</f>
        <v/>
      </c>
      <c r="AL107" s="201" t="str">
        <f t="shared" si="44"/>
        <v/>
      </c>
      <c r="AM107" s="113"/>
    </row>
    <row r="108" spans="1:39" s="202" customFormat="1" ht="16.899999999999999" customHeight="1">
      <c r="A108" s="335"/>
      <c r="B108" s="479"/>
      <c r="C108" s="480"/>
      <c r="D108" s="481"/>
      <c r="E108" s="475"/>
      <c r="F108" s="198"/>
      <c r="G108" s="175"/>
      <c r="H108" s="336"/>
      <c r="I108" s="143"/>
      <c r="J108" s="251"/>
      <c r="K108" s="143"/>
      <c r="L108" s="252"/>
      <c r="M108" s="198" t="str">
        <f t="shared" si="36"/>
        <v/>
      </c>
      <c r="N108" s="175"/>
      <c r="O108" s="203"/>
      <c r="P108" s="175"/>
      <c r="Q108" s="203"/>
      <c r="R108" s="175"/>
      <c r="S108" s="143"/>
      <c r="T108" s="252"/>
      <c r="U108" s="204"/>
      <c r="V108" s="205"/>
      <c r="W108" s="206"/>
      <c r="X108" s="193"/>
      <c r="Y108" s="199">
        <f t="shared" si="37"/>
        <v>0</v>
      </c>
      <c r="Z108" s="199">
        <f>IF('1042Ef Décompte'!D112="",0,1)</f>
        <v>0</v>
      </c>
      <c r="AA108" s="45" t="e">
        <f t="shared" si="38"/>
        <v>#VALUE!</v>
      </c>
      <c r="AB108" s="45">
        <f t="shared" si="39"/>
        <v>0</v>
      </c>
      <c r="AC108" s="56" t="str">
        <f t="shared" si="40"/>
        <v/>
      </c>
      <c r="AD108" s="45" t="str">
        <f t="shared" si="34"/>
        <v/>
      </c>
      <c r="AE108" s="45" t="str">
        <f t="shared" si="35"/>
        <v/>
      </c>
      <c r="AF108" s="45" t="str">
        <f t="shared" si="41"/>
        <v/>
      </c>
      <c r="AG108" s="45" t="str">
        <f t="shared" si="42"/>
        <v/>
      </c>
      <c r="AH108" s="200" t="str">
        <f t="shared" si="45"/>
        <v/>
      </c>
      <c r="AI108" s="201" t="str">
        <f t="shared" si="43"/>
        <v/>
      </c>
      <c r="AJ108" s="200" t="str">
        <f t="shared" si="46"/>
        <v/>
      </c>
      <c r="AK108" s="200" t="str">
        <f>IF(AH108&lt;AI108,Übersetzungstexte!A$184,"")</f>
        <v/>
      </c>
      <c r="AL108" s="201" t="str">
        <f t="shared" si="44"/>
        <v/>
      </c>
      <c r="AM108" s="113"/>
    </row>
    <row r="109" spans="1:39" s="202" customFormat="1" ht="16.899999999999999" customHeight="1">
      <c r="A109" s="335"/>
      <c r="B109" s="479"/>
      <c r="C109" s="480"/>
      <c r="D109" s="481"/>
      <c r="E109" s="475"/>
      <c r="F109" s="198"/>
      <c r="G109" s="175"/>
      <c r="H109" s="336"/>
      <c r="I109" s="143"/>
      <c r="J109" s="251"/>
      <c r="K109" s="143"/>
      <c r="L109" s="252"/>
      <c r="M109" s="198" t="str">
        <f t="shared" si="36"/>
        <v/>
      </c>
      <c r="N109" s="175"/>
      <c r="O109" s="203"/>
      <c r="P109" s="175"/>
      <c r="Q109" s="203"/>
      <c r="R109" s="175"/>
      <c r="S109" s="143"/>
      <c r="T109" s="252"/>
      <c r="U109" s="204"/>
      <c r="V109" s="205"/>
      <c r="W109" s="206"/>
      <c r="X109" s="193"/>
      <c r="Y109" s="199">
        <f t="shared" si="37"/>
        <v>0</v>
      </c>
      <c r="Z109" s="199">
        <f>IF('1042Ef Décompte'!D113="",0,1)</f>
        <v>0</v>
      </c>
      <c r="AA109" s="45" t="e">
        <f t="shared" si="38"/>
        <v>#VALUE!</v>
      </c>
      <c r="AB109" s="45">
        <f t="shared" si="39"/>
        <v>0</v>
      </c>
      <c r="AC109" s="56" t="str">
        <f t="shared" si="40"/>
        <v/>
      </c>
      <c r="AD109" s="45" t="str">
        <f t="shared" si="34"/>
        <v/>
      </c>
      <c r="AE109" s="45" t="str">
        <f t="shared" si="35"/>
        <v/>
      </c>
      <c r="AF109" s="45" t="str">
        <f t="shared" si="41"/>
        <v/>
      </c>
      <c r="AG109" s="45" t="str">
        <f t="shared" si="42"/>
        <v/>
      </c>
      <c r="AH109" s="200" t="str">
        <f t="shared" si="45"/>
        <v/>
      </c>
      <c r="AI109" s="201" t="str">
        <f t="shared" si="43"/>
        <v/>
      </c>
      <c r="AJ109" s="200" t="str">
        <f t="shared" si="46"/>
        <v/>
      </c>
      <c r="AK109" s="200" t="str">
        <f>IF(AH109&lt;AI109,Übersetzungstexte!A$184,"")</f>
        <v/>
      </c>
      <c r="AL109" s="201" t="str">
        <f t="shared" si="44"/>
        <v/>
      </c>
      <c r="AM109" s="113"/>
    </row>
    <row r="110" spans="1:39" s="202" customFormat="1" ht="16.899999999999999" customHeight="1">
      <c r="A110" s="335"/>
      <c r="B110" s="479"/>
      <c r="C110" s="480"/>
      <c r="D110" s="481"/>
      <c r="E110" s="475"/>
      <c r="F110" s="198"/>
      <c r="G110" s="175"/>
      <c r="H110" s="336"/>
      <c r="I110" s="143"/>
      <c r="J110" s="251"/>
      <c r="K110" s="143"/>
      <c r="L110" s="252"/>
      <c r="M110" s="198" t="str">
        <f t="shared" si="36"/>
        <v/>
      </c>
      <c r="N110" s="175"/>
      <c r="O110" s="203"/>
      <c r="P110" s="175"/>
      <c r="Q110" s="203"/>
      <c r="R110" s="175"/>
      <c r="S110" s="143"/>
      <c r="T110" s="252"/>
      <c r="U110" s="204"/>
      <c r="V110" s="205"/>
      <c r="W110" s="206"/>
      <c r="X110" s="193"/>
      <c r="Y110" s="199">
        <f t="shared" si="37"/>
        <v>0</v>
      </c>
      <c r="Z110" s="199">
        <f>IF('1042Ef Décompte'!D114="",0,1)</f>
        <v>0</v>
      </c>
      <c r="AA110" s="45" t="e">
        <f t="shared" si="38"/>
        <v>#VALUE!</v>
      </c>
      <c r="AB110" s="45">
        <f t="shared" si="39"/>
        <v>0</v>
      </c>
      <c r="AC110" s="56" t="str">
        <f t="shared" si="40"/>
        <v/>
      </c>
      <c r="AD110" s="45" t="str">
        <f t="shared" si="34"/>
        <v/>
      </c>
      <c r="AE110" s="45" t="str">
        <f t="shared" si="35"/>
        <v/>
      </c>
      <c r="AF110" s="45" t="str">
        <f t="shared" si="41"/>
        <v/>
      </c>
      <c r="AG110" s="45" t="str">
        <f t="shared" si="42"/>
        <v/>
      </c>
      <c r="AH110" s="200" t="str">
        <f t="shared" si="45"/>
        <v/>
      </c>
      <c r="AI110" s="201" t="str">
        <f t="shared" si="43"/>
        <v/>
      </c>
      <c r="AJ110" s="200" t="str">
        <f t="shared" si="46"/>
        <v/>
      </c>
      <c r="AK110" s="200" t="str">
        <f>IF(AH110&lt;AI110,Übersetzungstexte!A$184,"")</f>
        <v/>
      </c>
      <c r="AL110" s="201" t="str">
        <f t="shared" si="44"/>
        <v/>
      </c>
      <c r="AM110" s="113"/>
    </row>
    <row r="111" spans="1:39" s="202" customFormat="1" ht="16.899999999999999" customHeight="1">
      <c r="A111" s="335"/>
      <c r="B111" s="479"/>
      <c r="C111" s="480"/>
      <c r="D111" s="481"/>
      <c r="E111" s="475"/>
      <c r="F111" s="198"/>
      <c r="G111" s="175"/>
      <c r="H111" s="336"/>
      <c r="I111" s="143"/>
      <c r="J111" s="251"/>
      <c r="K111" s="143"/>
      <c r="L111" s="252"/>
      <c r="M111" s="198" t="str">
        <f t="shared" si="36"/>
        <v/>
      </c>
      <c r="N111" s="175"/>
      <c r="O111" s="203"/>
      <c r="P111" s="175"/>
      <c r="Q111" s="203"/>
      <c r="R111" s="175"/>
      <c r="S111" s="143"/>
      <c r="T111" s="252"/>
      <c r="U111" s="204"/>
      <c r="V111" s="205"/>
      <c r="W111" s="206"/>
      <c r="X111" s="193"/>
      <c r="Y111" s="199">
        <f t="shared" si="37"/>
        <v>0</v>
      </c>
      <c r="Z111" s="199">
        <f>IF('1042Ef Décompte'!D115="",0,1)</f>
        <v>0</v>
      </c>
      <c r="AA111" s="45" t="e">
        <f t="shared" si="38"/>
        <v>#VALUE!</v>
      </c>
      <c r="AB111" s="45">
        <f t="shared" si="39"/>
        <v>0</v>
      </c>
      <c r="AC111" s="56" t="str">
        <f t="shared" si="40"/>
        <v/>
      </c>
      <c r="AD111" s="45" t="str">
        <f t="shared" si="34"/>
        <v/>
      </c>
      <c r="AE111" s="45" t="str">
        <f t="shared" si="35"/>
        <v/>
      </c>
      <c r="AF111" s="45" t="str">
        <f t="shared" si="41"/>
        <v/>
      </c>
      <c r="AG111" s="45" t="str">
        <f t="shared" si="42"/>
        <v/>
      </c>
      <c r="AH111" s="200" t="str">
        <f t="shared" si="45"/>
        <v/>
      </c>
      <c r="AI111" s="201" t="str">
        <f t="shared" si="43"/>
        <v/>
      </c>
      <c r="AJ111" s="200" t="str">
        <f t="shared" si="46"/>
        <v/>
      </c>
      <c r="AK111" s="200" t="str">
        <f>IF(AH111&lt;AI111,Übersetzungstexte!A$184,"")</f>
        <v/>
      </c>
      <c r="AL111" s="201" t="str">
        <f t="shared" si="44"/>
        <v/>
      </c>
      <c r="AM111" s="113"/>
    </row>
    <row r="112" spans="1:39" s="202" customFormat="1" ht="16.899999999999999" customHeight="1">
      <c r="A112" s="335"/>
      <c r="B112" s="479"/>
      <c r="C112" s="480"/>
      <c r="D112" s="481"/>
      <c r="E112" s="475"/>
      <c r="F112" s="198"/>
      <c r="G112" s="175"/>
      <c r="H112" s="336"/>
      <c r="I112" s="143"/>
      <c r="J112" s="251"/>
      <c r="K112" s="143"/>
      <c r="L112" s="252"/>
      <c r="M112" s="198" t="str">
        <f t="shared" si="36"/>
        <v/>
      </c>
      <c r="N112" s="175"/>
      <c r="O112" s="203"/>
      <c r="P112" s="175"/>
      <c r="Q112" s="203"/>
      <c r="R112" s="175"/>
      <c r="S112" s="143"/>
      <c r="T112" s="252"/>
      <c r="U112" s="204"/>
      <c r="V112" s="205"/>
      <c r="W112" s="206"/>
      <c r="X112" s="193"/>
      <c r="Y112" s="199">
        <f t="shared" si="37"/>
        <v>0</v>
      </c>
      <c r="Z112" s="199">
        <f>IF('1042Ef Décompte'!D116="",0,1)</f>
        <v>0</v>
      </c>
      <c r="AA112" s="45" t="e">
        <f t="shared" si="38"/>
        <v>#VALUE!</v>
      </c>
      <c r="AB112" s="45">
        <f t="shared" si="39"/>
        <v>0</v>
      </c>
      <c r="AC112" s="56" t="str">
        <f t="shared" si="40"/>
        <v/>
      </c>
      <c r="AD112" s="45" t="str">
        <f t="shared" si="34"/>
        <v/>
      </c>
      <c r="AE112" s="45" t="str">
        <f t="shared" si="35"/>
        <v/>
      </c>
      <c r="AF112" s="45" t="str">
        <f t="shared" si="41"/>
        <v/>
      </c>
      <c r="AG112" s="45" t="str">
        <f t="shared" si="42"/>
        <v/>
      </c>
      <c r="AH112" s="200" t="str">
        <f t="shared" si="45"/>
        <v/>
      </c>
      <c r="AI112" s="201" t="str">
        <f t="shared" si="43"/>
        <v/>
      </c>
      <c r="AJ112" s="200" t="str">
        <f t="shared" si="46"/>
        <v/>
      </c>
      <c r="AK112" s="200" t="str">
        <f>IF(AH112&lt;AI112,Übersetzungstexte!A$184,"")</f>
        <v/>
      </c>
      <c r="AL112" s="201" t="str">
        <f t="shared" si="44"/>
        <v/>
      </c>
      <c r="AM112" s="113"/>
    </row>
    <row r="113" spans="1:39" s="202" customFormat="1" ht="16.899999999999999" customHeight="1">
      <c r="A113" s="335"/>
      <c r="B113" s="479"/>
      <c r="C113" s="480"/>
      <c r="D113" s="481"/>
      <c r="E113" s="475"/>
      <c r="F113" s="198"/>
      <c r="G113" s="175"/>
      <c r="H113" s="336"/>
      <c r="I113" s="143"/>
      <c r="J113" s="251"/>
      <c r="K113" s="143"/>
      <c r="L113" s="252"/>
      <c r="M113" s="198" t="str">
        <f t="shared" si="36"/>
        <v/>
      </c>
      <c r="N113" s="175"/>
      <c r="O113" s="203"/>
      <c r="P113" s="175"/>
      <c r="Q113" s="203"/>
      <c r="R113" s="175"/>
      <c r="S113" s="143"/>
      <c r="T113" s="252"/>
      <c r="U113" s="204"/>
      <c r="V113" s="205"/>
      <c r="W113" s="206"/>
      <c r="X113" s="193"/>
      <c r="Y113" s="199">
        <f t="shared" si="37"/>
        <v>0</v>
      </c>
      <c r="Z113" s="199">
        <f>IF('1042Ef Décompte'!D117="",0,1)</f>
        <v>0</v>
      </c>
      <c r="AA113" s="45" t="e">
        <f t="shared" si="38"/>
        <v>#VALUE!</v>
      </c>
      <c r="AB113" s="45">
        <f t="shared" si="39"/>
        <v>0</v>
      </c>
      <c r="AC113" s="56" t="str">
        <f t="shared" si="40"/>
        <v/>
      </c>
      <c r="AD113" s="45" t="str">
        <f t="shared" si="34"/>
        <v/>
      </c>
      <c r="AE113" s="45" t="str">
        <f t="shared" si="35"/>
        <v/>
      </c>
      <c r="AF113" s="45" t="str">
        <f t="shared" si="41"/>
        <v/>
      </c>
      <c r="AG113" s="45" t="str">
        <f t="shared" si="42"/>
        <v/>
      </c>
      <c r="AH113" s="200" t="str">
        <f t="shared" si="45"/>
        <v/>
      </c>
      <c r="AI113" s="201" t="str">
        <f t="shared" si="43"/>
        <v/>
      </c>
      <c r="AJ113" s="200" t="str">
        <f t="shared" si="46"/>
        <v/>
      </c>
      <c r="AK113" s="200" t="str">
        <f>IF(AH113&lt;AI113,Übersetzungstexte!A$184,"")</f>
        <v/>
      </c>
      <c r="AL113" s="201" t="str">
        <f t="shared" si="44"/>
        <v/>
      </c>
      <c r="AM113" s="113"/>
    </row>
    <row r="114" spans="1:39" s="202" customFormat="1" ht="16.899999999999999" customHeight="1">
      <c r="A114" s="335"/>
      <c r="B114" s="479"/>
      <c r="C114" s="480"/>
      <c r="D114" s="481"/>
      <c r="E114" s="475"/>
      <c r="F114" s="198"/>
      <c r="G114" s="175"/>
      <c r="H114" s="336"/>
      <c r="I114" s="143"/>
      <c r="J114" s="251"/>
      <c r="K114" s="143"/>
      <c r="L114" s="252"/>
      <c r="M114" s="198" t="str">
        <f t="shared" ref="M114:M134" si="47">IF(A114="","",L114)</f>
        <v/>
      </c>
      <c r="N114" s="175"/>
      <c r="O114" s="203"/>
      <c r="P114" s="175"/>
      <c r="Q114" s="203"/>
      <c r="R114" s="175"/>
      <c r="S114" s="143"/>
      <c r="T114" s="252"/>
      <c r="U114" s="204"/>
      <c r="V114" s="205"/>
      <c r="W114" s="206"/>
      <c r="X114" s="193"/>
      <c r="Y114" s="199">
        <f t="shared" si="37"/>
        <v>0</v>
      </c>
      <c r="Z114" s="199">
        <f>IF('1042Ef Décompte'!D118="",0,1)</f>
        <v>0</v>
      </c>
      <c r="AA114" s="45" t="e">
        <f t="shared" si="38"/>
        <v>#VALUE!</v>
      </c>
      <c r="AB114" s="45">
        <f t="shared" si="39"/>
        <v>0</v>
      </c>
      <c r="AC114" s="56" t="str">
        <f t="shared" si="40"/>
        <v/>
      </c>
      <c r="AD114" s="45" t="str">
        <f t="shared" si="34"/>
        <v/>
      </c>
      <c r="AE114" s="45" t="str">
        <f t="shared" si="35"/>
        <v/>
      </c>
      <c r="AF114" s="45" t="str">
        <f t="shared" si="41"/>
        <v/>
      </c>
      <c r="AG114" s="45" t="str">
        <f t="shared" si="42"/>
        <v/>
      </c>
      <c r="AH114" s="200" t="str">
        <f t="shared" si="45"/>
        <v/>
      </c>
      <c r="AI114" s="201" t="str">
        <f t="shared" si="43"/>
        <v/>
      </c>
      <c r="AJ114" s="200" t="str">
        <f t="shared" si="46"/>
        <v/>
      </c>
      <c r="AK114" s="200" t="str">
        <f>IF(AH114&lt;AI114,Übersetzungstexte!A$184,"")</f>
        <v/>
      </c>
      <c r="AL114" s="201" t="str">
        <f t="shared" si="44"/>
        <v/>
      </c>
      <c r="AM114" s="113"/>
    </row>
    <row r="115" spans="1:39" s="202" customFormat="1" ht="16.899999999999999" customHeight="1">
      <c r="A115" s="335"/>
      <c r="B115" s="479"/>
      <c r="C115" s="480"/>
      <c r="D115" s="481"/>
      <c r="E115" s="475"/>
      <c r="F115" s="198"/>
      <c r="G115" s="175"/>
      <c r="H115" s="336"/>
      <c r="I115" s="143"/>
      <c r="J115" s="251"/>
      <c r="K115" s="143"/>
      <c r="L115" s="252"/>
      <c r="M115" s="198" t="str">
        <f t="shared" si="47"/>
        <v/>
      </c>
      <c r="N115" s="175"/>
      <c r="O115" s="203"/>
      <c r="P115" s="175"/>
      <c r="Q115" s="203"/>
      <c r="R115" s="175"/>
      <c r="S115" s="143"/>
      <c r="T115" s="252"/>
      <c r="U115" s="204"/>
      <c r="V115" s="205"/>
      <c r="W115" s="206"/>
      <c r="X115" s="193"/>
      <c r="Y115" s="199">
        <f t="shared" si="37"/>
        <v>0</v>
      </c>
      <c r="Z115" s="199">
        <f>IF('1042Ef Décompte'!D119="",0,1)</f>
        <v>0</v>
      </c>
      <c r="AA115" s="45" t="e">
        <f t="shared" si="38"/>
        <v>#VALUE!</v>
      </c>
      <c r="AB115" s="45">
        <f t="shared" si="39"/>
        <v>0</v>
      </c>
      <c r="AC115" s="56" t="str">
        <f t="shared" si="40"/>
        <v/>
      </c>
      <c r="AD115" s="45" t="str">
        <f t="shared" si="34"/>
        <v/>
      </c>
      <c r="AE115" s="45" t="str">
        <f t="shared" si="35"/>
        <v/>
      </c>
      <c r="AF115" s="45" t="str">
        <f t="shared" si="41"/>
        <v/>
      </c>
      <c r="AG115" s="45" t="str">
        <f t="shared" si="42"/>
        <v/>
      </c>
      <c r="AH115" s="200" t="str">
        <f t="shared" si="45"/>
        <v/>
      </c>
      <c r="AI115" s="201" t="str">
        <f t="shared" si="43"/>
        <v/>
      </c>
      <c r="AJ115" s="200" t="str">
        <f t="shared" si="46"/>
        <v/>
      </c>
      <c r="AK115" s="200" t="str">
        <f>IF(AH115&lt;AI115,Übersetzungstexte!A$184,"")</f>
        <v/>
      </c>
      <c r="AL115" s="201" t="str">
        <f t="shared" si="44"/>
        <v/>
      </c>
      <c r="AM115" s="113"/>
    </row>
    <row r="116" spans="1:39" s="202" customFormat="1" ht="16.899999999999999" customHeight="1">
      <c r="A116" s="335"/>
      <c r="B116" s="479"/>
      <c r="C116" s="480"/>
      <c r="D116" s="481"/>
      <c r="E116" s="475"/>
      <c r="F116" s="198"/>
      <c r="G116" s="175"/>
      <c r="H116" s="336"/>
      <c r="I116" s="143"/>
      <c r="J116" s="251"/>
      <c r="K116" s="143"/>
      <c r="L116" s="252"/>
      <c r="M116" s="198" t="str">
        <f t="shared" si="47"/>
        <v/>
      </c>
      <c r="N116" s="175"/>
      <c r="O116" s="203"/>
      <c r="P116" s="175"/>
      <c r="Q116" s="203"/>
      <c r="R116" s="175"/>
      <c r="S116" s="143"/>
      <c r="T116" s="252"/>
      <c r="U116" s="204"/>
      <c r="V116" s="205"/>
      <c r="W116" s="206"/>
      <c r="X116" s="193"/>
      <c r="Y116" s="199">
        <f t="shared" si="37"/>
        <v>0</v>
      </c>
      <c r="Z116" s="199">
        <f>IF('1042Ef Décompte'!D120="",0,1)</f>
        <v>0</v>
      </c>
      <c r="AA116" s="45" t="e">
        <f t="shared" si="38"/>
        <v>#VALUE!</v>
      </c>
      <c r="AB116" s="45">
        <f t="shared" si="39"/>
        <v>0</v>
      </c>
      <c r="AC116" s="56" t="str">
        <f t="shared" si="40"/>
        <v/>
      </c>
      <c r="AD116" s="45" t="str">
        <f t="shared" si="34"/>
        <v/>
      </c>
      <c r="AE116" s="45" t="str">
        <f t="shared" si="35"/>
        <v/>
      </c>
      <c r="AF116" s="45" t="str">
        <f t="shared" si="41"/>
        <v/>
      </c>
      <c r="AG116" s="45" t="str">
        <f t="shared" si="42"/>
        <v/>
      </c>
      <c r="AH116" s="200" t="str">
        <f t="shared" si="45"/>
        <v/>
      </c>
      <c r="AI116" s="201" t="str">
        <f t="shared" si="43"/>
        <v/>
      </c>
      <c r="AJ116" s="200" t="str">
        <f t="shared" si="46"/>
        <v/>
      </c>
      <c r="AK116" s="200" t="str">
        <f>IF(AH116&lt;AI116,Übersetzungstexte!A$184,"")</f>
        <v/>
      </c>
      <c r="AL116" s="201" t="str">
        <f t="shared" si="44"/>
        <v/>
      </c>
      <c r="AM116" s="113"/>
    </row>
    <row r="117" spans="1:39" s="202" customFormat="1" ht="16.899999999999999" customHeight="1">
      <c r="A117" s="335"/>
      <c r="B117" s="479"/>
      <c r="C117" s="480"/>
      <c r="D117" s="481"/>
      <c r="E117" s="475"/>
      <c r="F117" s="198"/>
      <c r="G117" s="175"/>
      <c r="H117" s="336"/>
      <c r="I117" s="143"/>
      <c r="J117" s="251"/>
      <c r="K117" s="143"/>
      <c r="L117" s="252"/>
      <c r="M117" s="198" t="str">
        <f t="shared" si="47"/>
        <v/>
      </c>
      <c r="N117" s="175"/>
      <c r="O117" s="203"/>
      <c r="P117" s="175"/>
      <c r="Q117" s="203"/>
      <c r="R117" s="175"/>
      <c r="S117" s="143"/>
      <c r="T117" s="252"/>
      <c r="U117" s="204"/>
      <c r="V117" s="205"/>
      <c r="W117" s="206"/>
      <c r="X117" s="193"/>
      <c r="Y117" s="199">
        <f t="shared" si="37"/>
        <v>0</v>
      </c>
      <c r="Z117" s="199">
        <f>IF('1042Ef Décompte'!D121="",0,1)</f>
        <v>0</v>
      </c>
      <c r="AA117" s="45" t="e">
        <f t="shared" si="38"/>
        <v>#VALUE!</v>
      </c>
      <c r="AB117" s="45">
        <f t="shared" si="39"/>
        <v>0</v>
      </c>
      <c r="AC117" s="56" t="str">
        <f t="shared" si="40"/>
        <v/>
      </c>
      <c r="AD117" s="45" t="str">
        <f t="shared" si="34"/>
        <v/>
      </c>
      <c r="AE117" s="45" t="str">
        <f t="shared" si="35"/>
        <v/>
      </c>
      <c r="AF117" s="45" t="str">
        <f t="shared" si="41"/>
        <v/>
      </c>
      <c r="AG117" s="45" t="str">
        <f t="shared" si="42"/>
        <v/>
      </c>
      <c r="AH117" s="200" t="str">
        <f t="shared" si="45"/>
        <v/>
      </c>
      <c r="AI117" s="201" t="str">
        <f t="shared" si="43"/>
        <v/>
      </c>
      <c r="AJ117" s="200" t="str">
        <f t="shared" si="46"/>
        <v/>
      </c>
      <c r="AK117" s="200" t="str">
        <f>IF(AH117&lt;AI117,Übersetzungstexte!A$184,"")</f>
        <v/>
      </c>
      <c r="AL117" s="201" t="str">
        <f t="shared" si="44"/>
        <v/>
      </c>
      <c r="AM117" s="113"/>
    </row>
    <row r="118" spans="1:39" s="202" customFormat="1" ht="16.899999999999999" customHeight="1">
      <c r="A118" s="335"/>
      <c r="B118" s="479"/>
      <c r="C118" s="480"/>
      <c r="D118" s="481"/>
      <c r="E118" s="475"/>
      <c r="F118" s="198"/>
      <c r="G118" s="175"/>
      <c r="H118" s="336"/>
      <c r="I118" s="143"/>
      <c r="J118" s="251"/>
      <c r="K118" s="143"/>
      <c r="L118" s="252"/>
      <c r="M118" s="198" t="str">
        <f t="shared" si="47"/>
        <v/>
      </c>
      <c r="N118" s="175"/>
      <c r="O118" s="203"/>
      <c r="P118" s="175"/>
      <c r="Q118" s="203"/>
      <c r="R118" s="175"/>
      <c r="S118" s="143"/>
      <c r="T118" s="252"/>
      <c r="U118" s="204"/>
      <c r="V118" s="205"/>
      <c r="W118" s="206"/>
      <c r="X118" s="193"/>
      <c r="Y118" s="199">
        <f t="shared" si="37"/>
        <v>0</v>
      </c>
      <c r="Z118" s="199">
        <f>IF('1042Ef Décompte'!D122="",0,1)</f>
        <v>0</v>
      </c>
      <c r="AA118" s="45" t="e">
        <f t="shared" si="38"/>
        <v>#VALUE!</v>
      </c>
      <c r="AB118" s="45">
        <f t="shared" si="39"/>
        <v>0</v>
      </c>
      <c r="AC118" s="56" t="str">
        <f t="shared" si="40"/>
        <v/>
      </c>
      <c r="AD118" s="45" t="str">
        <f t="shared" si="34"/>
        <v/>
      </c>
      <c r="AE118" s="45" t="str">
        <f t="shared" si="35"/>
        <v/>
      </c>
      <c r="AF118" s="45" t="str">
        <f t="shared" si="41"/>
        <v/>
      </c>
      <c r="AG118" s="45" t="str">
        <f t="shared" si="42"/>
        <v/>
      </c>
      <c r="AH118" s="200" t="str">
        <f t="shared" si="45"/>
        <v/>
      </c>
      <c r="AI118" s="201" t="str">
        <f t="shared" si="43"/>
        <v/>
      </c>
      <c r="AJ118" s="200" t="str">
        <f t="shared" si="46"/>
        <v/>
      </c>
      <c r="AK118" s="200" t="str">
        <f>IF(AH118&lt;AI118,Übersetzungstexte!A$184,"")</f>
        <v/>
      </c>
      <c r="AL118" s="201" t="str">
        <f t="shared" si="44"/>
        <v/>
      </c>
      <c r="AM118" s="113"/>
    </row>
    <row r="119" spans="1:39" s="202" customFormat="1" ht="16.899999999999999" customHeight="1">
      <c r="A119" s="335"/>
      <c r="B119" s="479"/>
      <c r="C119" s="480"/>
      <c r="D119" s="481"/>
      <c r="E119" s="475"/>
      <c r="F119" s="198"/>
      <c r="G119" s="175"/>
      <c r="H119" s="336"/>
      <c r="I119" s="143"/>
      <c r="J119" s="251"/>
      <c r="K119" s="143"/>
      <c r="L119" s="252"/>
      <c r="M119" s="198" t="str">
        <f t="shared" si="47"/>
        <v/>
      </c>
      <c r="N119" s="175"/>
      <c r="O119" s="203"/>
      <c r="P119" s="175"/>
      <c r="Q119" s="203"/>
      <c r="R119" s="175"/>
      <c r="S119" s="143"/>
      <c r="T119" s="252"/>
      <c r="U119" s="204"/>
      <c r="V119" s="205"/>
      <c r="W119" s="206"/>
      <c r="X119" s="193"/>
      <c r="Y119" s="199">
        <f t="shared" si="37"/>
        <v>0</v>
      </c>
      <c r="Z119" s="199">
        <f>IF('1042Ef Décompte'!D123="",0,1)</f>
        <v>0</v>
      </c>
      <c r="AA119" s="45" t="e">
        <f t="shared" si="38"/>
        <v>#VALUE!</v>
      </c>
      <c r="AB119" s="45">
        <f t="shared" si="39"/>
        <v>0</v>
      </c>
      <c r="AC119" s="56" t="str">
        <f t="shared" si="40"/>
        <v/>
      </c>
      <c r="AD119" s="45" t="str">
        <f t="shared" si="34"/>
        <v/>
      </c>
      <c r="AE119" s="45" t="str">
        <f t="shared" si="35"/>
        <v/>
      </c>
      <c r="AF119" s="45" t="str">
        <f t="shared" si="41"/>
        <v/>
      </c>
      <c r="AG119" s="45" t="str">
        <f t="shared" si="42"/>
        <v/>
      </c>
      <c r="AH119" s="200" t="str">
        <f t="shared" si="45"/>
        <v/>
      </c>
      <c r="AI119" s="201" t="str">
        <f t="shared" si="43"/>
        <v/>
      </c>
      <c r="AJ119" s="200" t="str">
        <f t="shared" si="46"/>
        <v/>
      </c>
      <c r="AK119" s="200" t="str">
        <f>IF(AH119&lt;AI119,Übersetzungstexte!A$184,"")</f>
        <v/>
      </c>
      <c r="AL119" s="201" t="str">
        <f t="shared" si="44"/>
        <v/>
      </c>
      <c r="AM119" s="113"/>
    </row>
    <row r="120" spans="1:39" s="202" customFormat="1" ht="16.899999999999999" customHeight="1">
      <c r="A120" s="335"/>
      <c r="B120" s="479"/>
      <c r="C120" s="480"/>
      <c r="D120" s="481"/>
      <c r="E120" s="475"/>
      <c r="F120" s="198"/>
      <c r="G120" s="175"/>
      <c r="H120" s="336"/>
      <c r="I120" s="143"/>
      <c r="J120" s="251"/>
      <c r="K120" s="143"/>
      <c r="L120" s="252"/>
      <c r="M120" s="198" t="str">
        <f t="shared" si="47"/>
        <v/>
      </c>
      <c r="N120" s="175"/>
      <c r="O120" s="203"/>
      <c r="P120" s="175"/>
      <c r="Q120" s="203"/>
      <c r="R120" s="175"/>
      <c r="S120" s="143"/>
      <c r="T120" s="252"/>
      <c r="U120" s="204"/>
      <c r="V120" s="205"/>
      <c r="W120" s="206"/>
      <c r="X120" s="193"/>
      <c r="Y120" s="199">
        <f t="shared" si="37"/>
        <v>0</v>
      </c>
      <c r="Z120" s="199">
        <f>IF('1042Ef Décompte'!D124="",0,1)</f>
        <v>0</v>
      </c>
      <c r="AA120" s="45" t="e">
        <f t="shared" si="38"/>
        <v>#VALUE!</v>
      </c>
      <c r="AB120" s="45">
        <f t="shared" si="39"/>
        <v>0</v>
      </c>
      <c r="AC120" s="56" t="str">
        <f t="shared" si="40"/>
        <v/>
      </c>
      <c r="AD120" s="45" t="str">
        <f t="shared" si="34"/>
        <v/>
      </c>
      <c r="AE120" s="45" t="str">
        <f t="shared" si="35"/>
        <v/>
      </c>
      <c r="AF120" s="45" t="str">
        <f t="shared" si="41"/>
        <v/>
      </c>
      <c r="AG120" s="45" t="str">
        <f t="shared" si="42"/>
        <v/>
      </c>
      <c r="AH120" s="200" t="str">
        <f t="shared" si="45"/>
        <v/>
      </c>
      <c r="AI120" s="201" t="str">
        <f t="shared" si="43"/>
        <v/>
      </c>
      <c r="AJ120" s="200" t="str">
        <f t="shared" si="46"/>
        <v/>
      </c>
      <c r="AK120" s="200" t="str">
        <f>IF(AH120&lt;AI120,Übersetzungstexte!A$184,"")</f>
        <v/>
      </c>
      <c r="AL120" s="201" t="str">
        <f t="shared" si="44"/>
        <v/>
      </c>
      <c r="AM120" s="113"/>
    </row>
    <row r="121" spans="1:39" s="202" customFormat="1" ht="16.899999999999999" customHeight="1">
      <c r="A121" s="335"/>
      <c r="B121" s="479"/>
      <c r="C121" s="480"/>
      <c r="D121" s="481"/>
      <c r="E121" s="475"/>
      <c r="F121" s="198"/>
      <c r="G121" s="175"/>
      <c r="H121" s="336"/>
      <c r="I121" s="143"/>
      <c r="J121" s="251"/>
      <c r="K121" s="143"/>
      <c r="L121" s="252"/>
      <c r="M121" s="198" t="str">
        <f t="shared" si="47"/>
        <v/>
      </c>
      <c r="N121" s="175"/>
      <c r="O121" s="203"/>
      <c r="P121" s="175"/>
      <c r="Q121" s="203"/>
      <c r="R121" s="175"/>
      <c r="S121" s="143"/>
      <c r="T121" s="252"/>
      <c r="U121" s="204"/>
      <c r="V121" s="205"/>
      <c r="W121" s="206"/>
      <c r="X121" s="193"/>
      <c r="Y121" s="199">
        <f t="shared" si="37"/>
        <v>0</v>
      </c>
      <c r="Z121" s="199">
        <f>IF('1042Ef Décompte'!D125="",0,1)</f>
        <v>0</v>
      </c>
      <c r="AA121" s="45" t="e">
        <f t="shared" si="38"/>
        <v>#VALUE!</v>
      </c>
      <c r="AB121" s="45">
        <f t="shared" si="39"/>
        <v>0</v>
      </c>
      <c r="AC121" s="56" t="str">
        <f t="shared" si="40"/>
        <v/>
      </c>
      <c r="AD121" s="45" t="str">
        <f t="shared" si="34"/>
        <v/>
      </c>
      <c r="AE121" s="45" t="str">
        <f t="shared" si="35"/>
        <v/>
      </c>
      <c r="AF121" s="45" t="str">
        <f t="shared" si="41"/>
        <v/>
      </c>
      <c r="AG121" s="45" t="str">
        <f t="shared" si="42"/>
        <v/>
      </c>
      <c r="AH121" s="200" t="str">
        <f t="shared" si="45"/>
        <v/>
      </c>
      <c r="AI121" s="201" t="str">
        <f t="shared" si="43"/>
        <v/>
      </c>
      <c r="AJ121" s="200" t="str">
        <f t="shared" si="46"/>
        <v/>
      </c>
      <c r="AK121" s="200" t="str">
        <f>IF(AH121&lt;AI121,Übersetzungstexte!A$184,"")</f>
        <v/>
      </c>
      <c r="AL121" s="201" t="str">
        <f t="shared" si="44"/>
        <v/>
      </c>
      <c r="AM121" s="113"/>
    </row>
    <row r="122" spans="1:39" s="202" customFormat="1" ht="16.899999999999999" customHeight="1">
      <c r="A122" s="335"/>
      <c r="B122" s="479"/>
      <c r="C122" s="480"/>
      <c r="D122" s="481"/>
      <c r="E122" s="475"/>
      <c r="F122" s="198"/>
      <c r="G122" s="175"/>
      <c r="H122" s="336"/>
      <c r="I122" s="143"/>
      <c r="J122" s="251"/>
      <c r="K122" s="143"/>
      <c r="L122" s="252"/>
      <c r="M122" s="198" t="str">
        <f t="shared" si="47"/>
        <v/>
      </c>
      <c r="N122" s="175"/>
      <c r="O122" s="203"/>
      <c r="P122" s="175"/>
      <c r="Q122" s="203"/>
      <c r="R122" s="175"/>
      <c r="S122" s="143"/>
      <c r="T122" s="252"/>
      <c r="U122" s="204"/>
      <c r="V122" s="205"/>
      <c r="W122" s="206"/>
      <c r="X122" s="193"/>
      <c r="Y122" s="199">
        <f t="shared" si="37"/>
        <v>0</v>
      </c>
      <c r="Z122" s="199">
        <f>IF('1042Ef Décompte'!D126="",0,1)</f>
        <v>0</v>
      </c>
      <c r="AA122" s="45" t="e">
        <f t="shared" si="38"/>
        <v>#VALUE!</v>
      </c>
      <c r="AB122" s="45">
        <f t="shared" si="39"/>
        <v>0</v>
      </c>
      <c r="AC122" s="56" t="str">
        <f t="shared" si="40"/>
        <v/>
      </c>
      <c r="AD122" s="45" t="str">
        <f t="shared" si="34"/>
        <v/>
      </c>
      <c r="AE122" s="45" t="str">
        <f t="shared" si="35"/>
        <v/>
      </c>
      <c r="AF122" s="45" t="str">
        <f t="shared" si="41"/>
        <v/>
      </c>
      <c r="AG122" s="45" t="str">
        <f t="shared" si="42"/>
        <v/>
      </c>
      <c r="AH122" s="200" t="str">
        <f t="shared" si="45"/>
        <v/>
      </c>
      <c r="AI122" s="201" t="str">
        <f t="shared" si="43"/>
        <v/>
      </c>
      <c r="AJ122" s="200" t="str">
        <f t="shared" si="46"/>
        <v/>
      </c>
      <c r="AK122" s="200" t="str">
        <f>IF(AH122&lt;AI122,Übersetzungstexte!A$184,"")</f>
        <v/>
      </c>
      <c r="AL122" s="201" t="str">
        <f t="shared" si="44"/>
        <v/>
      </c>
      <c r="AM122" s="113"/>
    </row>
    <row r="123" spans="1:39" s="202" customFormat="1" ht="16.899999999999999" customHeight="1">
      <c r="A123" s="335"/>
      <c r="B123" s="479"/>
      <c r="C123" s="480"/>
      <c r="D123" s="481"/>
      <c r="E123" s="475"/>
      <c r="F123" s="198"/>
      <c r="G123" s="175"/>
      <c r="H123" s="336"/>
      <c r="I123" s="143"/>
      <c r="J123" s="251"/>
      <c r="K123" s="143"/>
      <c r="L123" s="252"/>
      <c r="M123" s="198" t="str">
        <f t="shared" si="47"/>
        <v/>
      </c>
      <c r="N123" s="175"/>
      <c r="O123" s="203"/>
      <c r="P123" s="175"/>
      <c r="Q123" s="203"/>
      <c r="R123" s="175"/>
      <c r="S123" s="143"/>
      <c r="T123" s="252"/>
      <c r="U123" s="204"/>
      <c r="V123" s="205"/>
      <c r="W123" s="206"/>
      <c r="X123" s="193"/>
      <c r="Y123" s="199">
        <f t="shared" si="37"/>
        <v>0</v>
      </c>
      <c r="Z123" s="199">
        <f>IF('1042Ef Décompte'!D127="",0,1)</f>
        <v>0</v>
      </c>
      <c r="AA123" s="45" t="e">
        <f t="shared" si="38"/>
        <v>#VALUE!</v>
      </c>
      <c r="AB123" s="45">
        <f t="shared" si="39"/>
        <v>0</v>
      </c>
      <c r="AC123" s="56" t="str">
        <f t="shared" si="40"/>
        <v/>
      </c>
      <c r="AD123" s="45" t="str">
        <f t="shared" si="34"/>
        <v/>
      </c>
      <c r="AE123" s="45" t="str">
        <f t="shared" si="35"/>
        <v/>
      </c>
      <c r="AF123" s="45" t="str">
        <f t="shared" si="41"/>
        <v/>
      </c>
      <c r="AG123" s="45" t="str">
        <f t="shared" si="42"/>
        <v/>
      </c>
      <c r="AH123" s="200" t="str">
        <f t="shared" si="45"/>
        <v/>
      </c>
      <c r="AI123" s="201" t="str">
        <f t="shared" si="43"/>
        <v/>
      </c>
      <c r="AJ123" s="200" t="str">
        <f t="shared" si="46"/>
        <v/>
      </c>
      <c r="AK123" s="200" t="str">
        <f>IF(AH123&lt;AI123,Übersetzungstexte!A$184,"")</f>
        <v/>
      </c>
      <c r="AL123" s="201" t="str">
        <f t="shared" si="44"/>
        <v/>
      </c>
      <c r="AM123" s="113"/>
    </row>
    <row r="124" spans="1:39" s="202" customFormat="1" ht="16.899999999999999" customHeight="1">
      <c r="A124" s="335"/>
      <c r="B124" s="479"/>
      <c r="C124" s="480"/>
      <c r="D124" s="481"/>
      <c r="E124" s="475"/>
      <c r="F124" s="198"/>
      <c r="G124" s="175"/>
      <c r="H124" s="336"/>
      <c r="I124" s="143"/>
      <c r="J124" s="251"/>
      <c r="K124" s="143"/>
      <c r="L124" s="252"/>
      <c r="M124" s="198" t="str">
        <f t="shared" si="47"/>
        <v/>
      </c>
      <c r="N124" s="175"/>
      <c r="O124" s="203"/>
      <c r="P124" s="175"/>
      <c r="Q124" s="203"/>
      <c r="R124" s="175"/>
      <c r="S124" s="143"/>
      <c r="T124" s="252"/>
      <c r="U124" s="204"/>
      <c r="V124" s="205"/>
      <c r="W124" s="206"/>
      <c r="X124" s="193"/>
      <c r="Y124" s="199">
        <f t="shared" si="37"/>
        <v>0</v>
      </c>
      <c r="Z124" s="199">
        <f>IF('1042Ef Décompte'!D128="",0,1)</f>
        <v>0</v>
      </c>
      <c r="AA124" s="45" t="e">
        <f t="shared" si="38"/>
        <v>#VALUE!</v>
      </c>
      <c r="AB124" s="45">
        <f t="shared" si="39"/>
        <v>0</v>
      </c>
      <c r="AC124" s="56" t="str">
        <f t="shared" si="40"/>
        <v/>
      </c>
      <c r="AD124" s="45" t="str">
        <f t="shared" si="34"/>
        <v/>
      </c>
      <c r="AE124" s="45" t="str">
        <f t="shared" si="35"/>
        <v/>
      </c>
      <c r="AF124" s="45" t="str">
        <f t="shared" si="41"/>
        <v/>
      </c>
      <c r="AG124" s="45" t="str">
        <f t="shared" si="42"/>
        <v/>
      </c>
      <c r="AH124" s="200" t="str">
        <f t="shared" si="45"/>
        <v/>
      </c>
      <c r="AI124" s="201" t="str">
        <f t="shared" si="43"/>
        <v/>
      </c>
      <c r="AJ124" s="200" t="str">
        <f t="shared" si="46"/>
        <v/>
      </c>
      <c r="AK124" s="200" t="str">
        <f>IF(AH124&lt;AI124,Übersetzungstexte!A$184,"")</f>
        <v/>
      </c>
      <c r="AL124" s="201" t="str">
        <f t="shared" si="44"/>
        <v/>
      </c>
      <c r="AM124" s="113"/>
    </row>
    <row r="125" spans="1:39" s="202" customFormat="1" ht="16.899999999999999" customHeight="1">
      <c r="A125" s="335"/>
      <c r="B125" s="479"/>
      <c r="C125" s="480"/>
      <c r="D125" s="481"/>
      <c r="E125" s="475"/>
      <c r="F125" s="198"/>
      <c r="G125" s="175"/>
      <c r="H125" s="336"/>
      <c r="I125" s="143"/>
      <c r="J125" s="251"/>
      <c r="K125" s="143"/>
      <c r="L125" s="252"/>
      <c r="M125" s="198" t="str">
        <f t="shared" si="47"/>
        <v/>
      </c>
      <c r="N125" s="175"/>
      <c r="O125" s="203"/>
      <c r="P125" s="175"/>
      <c r="Q125" s="203"/>
      <c r="R125" s="175"/>
      <c r="S125" s="143"/>
      <c r="T125" s="252"/>
      <c r="U125" s="204"/>
      <c r="V125" s="205"/>
      <c r="W125" s="206"/>
      <c r="X125" s="193"/>
      <c r="Y125" s="199">
        <f t="shared" si="37"/>
        <v>0</v>
      </c>
      <c r="Z125" s="199">
        <f>IF('1042Ef Décompte'!D129="",0,1)</f>
        <v>0</v>
      </c>
      <c r="AA125" s="45" t="e">
        <f t="shared" si="38"/>
        <v>#VALUE!</v>
      </c>
      <c r="AB125" s="45">
        <f t="shared" si="39"/>
        <v>0</v>
      </c>
      <c r="AC125" s="56" t="str">
        <f t="shared" si="40"/>
        <v/>
      </c>
      <c r="AD125" s="45" t="str">
        <f t="shared" si="34"/>
        <v/>
      </c>
      <c r="AE125" s="45" t="str">
        <f t="shared" si="35"/>
        <v/>
      </c>
      <c r="AF125" s="45" t="str">
        <f t="shared" si="41"/>
        <v/>
      </c>
      <c r="AG125" s="45" t="str">
        <f t="shared" si="42"/>
        <v/>
      </c>
      <c r="AH125" s="200" t="str">
        <f t="shared" si="45"/>
        <v/>
      </c>
      <c r="AI125" s="201" t="str">
        <f t="shared" si="43"/>
        <v/>
      </c>
      <c r="AJ125" s="200" t="str">
        <f t="shared" si="46"/>
        <v/>
      </c>
      <c r="AK125" s="200" t="str">
        <f>IF(AH125&lt;AI125,Übersetzungstexte!A$184,"")</f>
        <v/>
      </c>
      <c r="AL125" s="201" t="str">
        <f t="shared" si="44"/>
        <v/>
      </c>
      <c r="AM125" s="113"/>
    </row>
    <row r="126" spans="1:39" s="202" customFormat="1" ht="16.899999999999999" customHeight="1">
      <c r="A126" s="335"/>
      <c r="B126" s="479"/>
      <c r="C126" s="480"/>
      <c r="D126" s="481"/>
      <c r="E126" s="475"/>
      <c r="F126" s="198"/>
      <c r="G126" s="175"/>
      <c r="H126" s="336"/>
      <c r="I126" s="143"/>
      <c r="J126" s="251"/>
      <c r="K126" s="143"/>
      <c r="L126" s="252"/>
      <c r="M126" s="198" t="str">
        <f t="shared" si="47"/>
        <v/>
      </c>
      <c r="N126" s="175"/>
      <c r="O126" s="203"/>
      <c r="P126" s="175"/>
      <c r="Q126" s="203"/>
      <c r="R126" s="175"/>
      <c r="S126" s="143"/>
      <c r="T126" s="252"/>
      <c r="U126" s="204"/>
      <c r="V126" s="205"/>
      <c r="W126" s="206"/>
      <c r="X126" s="193"/>
      <c r="Y126" s="199">
        <f t="shared" si="37"/>
        <v>0</v>
      </c>
      <c r="Z126" s="199">
        <f>IF('1042Ef Décompte'!D130="",0,1)</f>
        <v>0</v>
      </c>
      <c r="AA126" s="45" t="e">
        <f t="shared" si="38"/>
        <v>#VALUE!</v>
      </c>
      <c r="AB126" s="45">
        <f t="shared" si="39"/>
        <v>0</v>
      </c>
      <c r="AC126" s="56" t="str">
        <f t="shared" si="40"/>
        <v/>
      </c>
      <c r="AD126" s="45" t="str">
        <f t="shared" si="34"/>
        <v/>
      </c>
      <c r="AE126" s="45" t="str">
        <f t="shared" si="35"/>
        <v/>
      </c>
      <c r="AF126" s="45" t="str">
        <f t="shared" si="41"/>
        <v/>
      </c>
      <c r="AG126" s="45" t="str">
        <f t="shared" si="42"/>
        <v/>
      </c>
      <c r="AH126" s="200" t="str">
        <f t="shared" si="45"/>
        <v/>
      </c>
      <c r="AI126" s="201" t="str">
        <f t="shared" si="43"/>
        <v/>
      </c>
      <c r="AJ126" s="200" t="str">
        <f t="shared" si="46"/>
        <v/>
      </c>
      <c r="AK126" s="200" t="str">
        <f>IF(AH126&lt;AI126,Übersetzungstexte!A$184,"")</f>
        <v/>
      </c>
      <c r="AL126" s="201" t="str">
        <f t="shared" si="44"/>
        <v/>
      </c>
      <c r="AM126" s="113"/>
    </row>
    <row r="127" spans="1:39" s="202" customFormat="1" ht="16.899999999999999" customHeight="1">
      <c r="A127" s="335"/>
      <c r="B127" s="479"/>
      <c r="C127" s="480"/>
      <c r="D127" s="481"/>
      <c r="E127" s="475"/>
      <c r="F127" s="198"/>
      <c r="G127" s="175"/>
      <c r="H127" s="336"/>
      <c r="I127" s="143"/>
      <c r="J127" s="251"/>
      <c r="K127" s="143"/>
      <c r="L127" s="252"/>
      <c r="M127" s="198" t="str">
        <f t="shared" si="47"/>
        <v/>
      </c>
      <c r="N127" s="175"/>
      <c r="O127" s="203"/>
      <c r="P127" s="175"/>
      <c r="Q127" s="203"/>
      <c r="R127" s="175"/>
      <c r="S127" s="143"/>
      <c r="T127" s="252"/>
      <c r="U127" s="204"/>
      <c r="V127" s="205"/>
      <c r="W127" s="206"/>
      <c r="X127" s="193"/>
      <c r="Y127" s="199">
        <f t="shared" si="37"/>
        <v>0</v>
      </c>
      <c r="Z127" s="199">
        <f>IF('1042Ef Décompte'!D131="",0,1)</f>
        <v>0</v>
      </c>
      <c r="AA127" s="45" t="e">
        <f t="shared" si="38"/>
        <v>#VALUE!</v>
      </c>
      <c r="AB127" s="45">
        <f t="shared" si="39"/>
        <v>0</v>
      </c>
      <c r="AC127" s="56" t="str">
        <f t="shared" si="40"/>
        <v/>
      </c>
      <c r="AD127" s="45" t="str">
        <f t="shared" si="34"/>
        <v/>
      </c>
      <c r="AE127" s="45" t="str">
        <f t="shared" si="35"/>
        <v/>
      </c>
      <c r="AF127" s="45" t="str">
        <f t="shared" si="41"/>
        <v/>
      </c>
      <c r="AG127" s="45" t="str">
        <f t="shared" si="42"/>
        <v/>
      </c>
      <c r="AH127" s="200" t="str">
        <f t="shared" si="45"/>
        <v/>
      </c>
      <c r="AI127" s="201" t="str">
        <f t="shared" si="43"/>
        <v/>
      </c>
      <c r="AJ127" s="200" t="str">
        <f t="shared" si="46"/>
        <v/>
      </c>
      <c r="AK127" s="200" t="str">
        <f>IF(AH127&lt;AI127,Übersetzungstexte!A$184,"")</f>
        <v/>
      </c>
      <c r="AL127" s="201" t="str">
        <f t="shared" si="44"/>
        <v/>
      </c>
      <c r="AM127" s="113"/>
    </row>
    <row r="128" spans="1:39" s="202" customFormat="1" ht="16.899999999999999" customHeight="1">
      <c r="A128" s="335"/>
      <c r="B128" s="479"/>
      <c r="C128" s="480"/>
      <c r="D128" s="481"/>
      <c r="E128" s="475"/>
      <c r="F128" s="198"/>
      <c r="G128" s="175"/>
      <c r="H128" s="336"/>
      <c r="I128" s="143"/>
      <c r="J128" s="251"/>
      <c r="K128" s="143"/>
      <c r="L128" s="252"/>
      <c r="M128" s="198" t="str">
        <f t="shared" si="47"/>
        <v/>
      </c>
      <c r="N128" s="175"/>
      <c r="O128" s="203"/>
      <c r="P128" s="175"/>
      <c r="Q128" s="203"/>
      <c r="R128" s="175"/>
      <c r="S128" s="143"/>
      <c r="T128" s="252"/>
      <c r="U128" s="204"/>
      <c r="V128" s="205"/>
      <c r="W128" s="206"/>
      <c r="X128" s="193"/>
      <c r="Y128" s="199">
        <f t="shared" si="37"/>
        <v>0</v>
      </c>
      <c r="Z128" s="199">
        <f>IF('1042Ef Décompte'!D132="",0,1)</f>
        <v>0</v>
      </c>
      <c r="AA128" s="45" t="e">
        <f t="shared" si="38"/>
        <v>#VALUE!</v>
      </c>
      <c r="AB128" s="45">
        <f t="shared" si="39"/>
        <v>0</v>
      </c>
      <c r="AC128" s="56" t="str">
        <f t="shared" si="40"/>
        <v/>
      </c>
      <c r="AD128" s="45" t="str">
        <f t="shared" si="34"/>
        <v/>
      </c>
      <c r="AE128" s="45" t="str">
        <f t="shared" si="35"/>
        <v/>
      </c>
      <c r="AF128" s="45" t="str">
        <f t="shared" si="41"/>
        <v/>
      </c>
      <c r="AG128" s="45" t="str">
        <f t="shared" si="42"/>
        <v/>
      </c>
      <c r="AH128" s="200" t="str">
        <f t="shared" si="45"/>
        <v/>
      </c>
      <c r="AI128" s="201" t="str">
        <f t="shared" si="43"/>
        <v/>
      </c>
      <c r="AJ128" s="200" t="str">
        <f t="shared" si="46"/>
        <v/>
      </c>
      <c r="AK128" s="200" t="str">
        <f>IF(AH128&lt;AI128,Übersetzungstexte!A$184,"")</f>
        <v/>
      </c>
      <c r="AL128" s="201" t="str">
        <f t="shared" si="44"/>
        <v/>
      </c>
      <c r="AM128" s="113"/>
    </row>
    <row r="129" spans="1:39" s="202" customFormat="1" ht="16.899999999999999" customHeight="1">
      <c r="A129" s="335"/>
      <c r="B129" s="479"/>
      <c r="C129" s="480"/>
      <c r="D129" s="481"/>
      <c r="E129" s="475"/>
      <c r="F129" s="198"/>
      <c r="G129" s="175"/>
      <c r="H129" s="336"/>
      <c r="I129" s="143"/>
      <c r="J129" s="251"/>
      <c r="K129" s="143"/>
      <c r="L129" s="252"/>
      <c r="M129" s="198" t="str">
        <f t="shared" si="47"/>
        <v/>
      </c>
      <c r="N129" s="175"/>
      <c r="O129" s="203"/>
      <c r="P129" s="175"/>
      <c r="Q129" s="203"/>
      <c r="R129" s="175"/>
      <c r="S129" s="143"/>
      <c r="T129" s="252"/>
      <c r="U129" s="204"/>
      <c r="V129" s="205"/>
      <c r="W129" s="206"/>
      <c r="X129" s="193"/>
      <c r="Y129" s="199">
        <f t="shared" si="37"/>
        <v>0</v>
      </c>
      <c r="Z129" s="199">
        <f>IF('1042Ef Décompte'!D133="",0,1)</f>
        <v>0</v>
      </c>
      <c r="AA129" s="45" t="e">
        <f t="shared" si="38"/>
        <v>#VALUE!</v>
      </c>
      <c r="AB129" s="45">
        <f t="shared" si="39"/>
        <v>0</v>
      </c>
      <c r="AC129" s="56" t="str">
        <f t="shared" si="40"/>
        <v/>
      </c>
      <c r="AD129" s="45" t="str">
        <f t="shared" si="34"/>
        <v/>
      </c>
      <c r="AE129" s="45" t="str">
        <f t="shared" si="35"/>
        <v/>
      </c>
      <c r="AF129" s="45" t="str">
        <f t="shared" si="41"/>
        <v/>
      </c>
      <c r="AG129" s="45" t="str">
        <f t="shared" si="42"/>
        <v/>
      </c>
      <c r="AH129" s="200" t="str">
        <f t="shared" si="45"/>
        <v/>
      </c>
      <c r="AI129" s="201" t="str">
        <f t="shared" si="43"/>
        <v/>
      </c>
      <c r="AJ129" s="200" t="str">
        <f t="shared" si="46"/>
        <v/>
      </c>
      <c r="AK129" s="200" t="str">
        <f>IF(AH129&lt;AI129,Übersetzungstexte!A$184,"")</f>
        <v/>
      </c>
      <c r="AL129" s="201" t="str">
        <f t="shared" si="44"/>
        <v/>
      </c>
      <c r="AM129" s="113"/>
    </row>
    <row r="130" spans="1:39" s="202" customFormat="1" ht="16.899999999999999" customHeight="1">
      <c r="A130" s="335"/>
      <c r="B130" s="479"/>
      <c r="C130" s="480"/>
      <c r="D130" s="481"/>
      <c r="E130" s="475"/>
      <c r="F130" s="198"/>
      <c r="G130" s="175"/>
      <c r="H130" s="336"/>
      <c r="I130" s="143"/>
      <c r="J130" s="251"/>
      <c r="K130" s="143"/>
      <c r="L130" s="252"/>
      <c r="M130" s="198" t="str">
        <f t="shared" si="47"/>
        <v/>
      </c>
      <c r="N130" s="175"/>
      <c r="O130" s="203"/>
      <c r="P130" s="175"/>
      <c r="Q130" s="203"/>
      <c r="R130" s="175"/>
      <c r="S130" s="143"/>
      <c r="T130" s="252"/>
      <c r="U130" s="204"/>
      <c r="V130" s="205"/>
      <c r="W130" s="206"/>
      <c r="X130" s="193"/>
      <c r="Y130" s="199">
        <f t="shared" si="37"/>
        <v>0</v>
      </c>
      <c r="Z130" s="199">
        <f>IF('1042Ef Décompte'!D134="",0,1)</f>
        <v>0</v>
      </c>
      <c r="AA130" s="45" t="e">
        <f t="shared" si="38"/>
        <v>#VALUE!</v>
      </c>
      <c r="AB130" s="45">
        <f t="shared" si="39"/>
        <v>0</v>
      </c>
      <c r="AC130" s="56" t="str">
        <f t="shared" si="40"/>
        <v/>
      </c>
      <c r="AD130" s="45" t="str">
        <f t="shared" si="34"/>
        <v/>
      </c>
      <c r="AE130" s="45" t="str">
        <f t="shared" si="35"/>
        <v/>
      </c>
      <c r="AF130" s="45" t="str">
        <f t="shared" si="41"/>
        <v/>
      </c>
      <c r="AG130" s="45" t="str">
        <f t="shared" si="42"/>
        <v/>
      </c>
      <c r="AH130" s="200" t="str">
        <f t="shared" si="45"/>
        <v/>
      </c>
      <c r="AI130" s="201" t="str">
        <f t="shared" si="43"/>
        <v/>
      </c>
      <c r="AJ130" s="200" t="str">
        <f t="shared" si="46"/>
        <v/>
      </c>
      <c r="AK130" s="200" t="str">
        <f>IF(AH130&lt;AI130,Übersetzungstexte!A$184,"")</f>
        <v/>
      </c>
      <c r="AL130" s="201" t="str">
        <f t="shared" si="44"/>
        <v/>
      </c>
      <c r="AM130" s="113"/>
    </row>
    <row r="131" spans="1:39" s="202" customFormat="1" ht="16.899999999999999" customHeight="1">
      <c r="A131" s="335"/>
      <c r="B131" s="479"/>
      <c r="C131" s="480"/>
      <c r="D131" s="481"/>
      <c r="E131" s="475"/>
      <c r="F131" s="198"/>
      <c r="G131" s="175"/>
      <c r="H131" s="336"/>
      <c r="I131" s="143"/>
      <c r="J131" s="251"/>
      <c r="K131" s="143"/>
      <c r="L131" s="252"/>
      <c r="M131" s="198" t="str">
        <f t="shared" si="47"/>
        <v/>
      </c>
      <c r="N131" s="175"/>
      <c r="O131" s="203"/>
      <c r="P131" s="175"/>
      <c r="Q131" s="203"/>
      <c r="R131" s="175"/>
      <c r="S131" s="143"/>
      <c r="T131" s="252"/>
      <c r="U131" s="204"/>
      <c r="V131" s="205"/>
      <c r="W131" s="206"/>
      <c r="X131" s="193"/>
      <c r="Y131" s="199">
        <f t="shared" si="37"/>
        <v>0</v>
      </c>
      <c r="Z131" s="199">
        <f>IF('1042Ef Décompte'!D135="",0,1)</f>
        <v>0</v>
      </c>
      <c r="AA131" s="45" t="e">
        <f t="shared" si="38"/>
        <v>#VALUE!</v>
      </c>
      <c r="AB131" s="45">
        <f t="shared" si="39"/>
        <v>0</v>
      </c>
      <c r="AC131" s="56" t="str">
        <f t="shared" si="40"/>
        <v/>
      </c>
      <c r="AD131" s="45" t="str">
        <f t="shared" si="34"/>
        <v/>
      </c>
      <c r="AE131" s="45" t="str">
        <f t="shared" si="35"/>
        <v/>
      </c>
      <c r="AF131" s="45" t="str">
        <f t="shared" si="41"/>
        <v/>
      </c>
      <c r="AG131" s="45" t="str">
        <f t="shared" si="42"/>
        <v/>
      </c>
      <c r="AH131" s="200" t="str">
        <f t="shared" si="45"/>
        <v/>
      </c>
      <c r="AI131" s="201" t="str">
        <f t="shared" si="43"/>
        <v/>
      </c>
      <c r="AJ131" s="200" t="str">
        <f t="shared" si="46"/>
        <v/>
      </c>
      <c r="AK131" s="200" t="str">
        <f>IF(AH131&lt;AI131,Übersetzungstexte!A$184,"")</f>
        <v/>
      </c>
      <c r="AL131" s="201" t="str">
        <f t="shared" si="44"/>
        <v/>
      </c>
      <c r="AM131" s="113"/>
    </row>
    <row r="132" spans="1:39" s="202" customFormat="1" ht="16.899999999999999" customHeight="1">
      <c r="A132" s="335"/>
      <c r="B132" s="479"/>
      <c r="C132" s="480"/>
      <c r="D132" s="481"/>
      <c r="E132" s="475"/>
      <c r="F132" s="198"/>
      <c r="G132" s="175"/>
      <c r="H132" s="336"/>
      <c r="I132" s="143"/>
      <c r="J132" s="251"/>
      <c r="K132" s="143"/>
      <c r="L132" s="252"/>
      <c r="M132" s="198" t="str">
        <f t="shared" si="47"/>
        <v/>
      </c>
      <c r="N132" s="175"/>
      <c r="O132" s="203"/>
      <c r="P132" s="175"/>
      <c r="Q132" s="203"/>
      <c r="R132" s="175"/>
      <c r="S132" s="143"/>
      <c r="T132" s="252"/>
      <c r="U132" s="204"/>
      <c r="V132" s="205"/>
      <c r="W132" s="206"/>
      <c r="X132" s="193"/>
      <c r="Y132" s="199">
        <f t="shared" si="37"/>
        <v>0</v>
      </c>
      <c r="Z132" s="199">
        <f>IF('1042Ef Décompte'!D136="",0,1)</f>
        <v>0</v>
      </c>
      <c r="AA132" s="45" t="e">
        <f t="shared" si="38"/>
        <v>#VALUE!</v>
      </c>
      <c r="AB132" s="45">
        <f t="shared" si="39"/>
        <v>0</v>
      </c>
      <c r="AC132" s="56" t="str">
        <f t="shared" si="40"/>
        <v/>
      </c>
      <c r="AD132" s="45" t="str">
        <f t="shared" si="34"/>
        <v/>
      </c>
      <c r="AE132" s="45" t="str">
        <f t="shared" si="35"/>
        <v/>
      </c>
      <c r="AF132" s="45" t="str">
        <f t="shared" si="41"/>
        <v/>
      </c>
      <c r="AG132" s="45" t="str">
        <f t="shared" si="42"/>
        <v/>
      </c>
      <c r="AH132" s="200" t="str">
        <f t="shared" si="45"/>
        <v/>
      </c>
      <c r="AI132" s="201" t="str">
        <f t="shared" si="43"/>
        <v/>
      </c>
      <c r="AJ132" s="200" t="str">
        <f t="shared" si="46"/>
        <v/>
      </c>
      <c r="AK132" s="200" t="str">
        <f>IF(AH132&lt;AI132,Übersetzungstexte!A$184,"")</f>
        <v/>
      </c>
      <c r="AL132" s="201" t="str">
        <f t="shared" si="44"/>
        <v/>
      </c>
      <c r="AM132" s="113"/>
    </row>
    <row r="133" spans="1:39" s="202" customFormat="1" ht="16.899999999999999" customHeight="1">
      <c r="A133" s="335"/>
      <c r="B133" s="479"/>
      <c r="C133" s="480"/>
      <c r="D133" s="481"/>
      <c r="E133" s="475"/>
      <c r="F133" s="198"/>
      <c r="G133" s="175"/>
      <c r="H133" s="336"/>
      <c r="I133" s="143"/>
      <c r="J133" s="251"/>
      <c r="K133" s="143"/>
      <c r="L133" s="252"/>
      <c r="M133" s="198" t="str">
        <f t="shared" si="47"/>
        <v/>
      </c>
      <c r="N133" s="175"/>
      <c r="O133" s="203"/>
      <c r="P133" s="175"/>
      <c r="Q133" s="203"/>
      <c r="R133" s="175"/>
      <c r="S133" s="143"/>
      <c r="T133" s="252"/>
      <c r="U133" s="204"/>
      <c r="V133" s="205"/>
      <c r="W133" s="206"/>
      <c r="X133" s="193"/>
      <c r="Y133" s="199">
        <f t="shared" si="37"/>
        <v>0</v>
      </c>
      <c r="Z133" s="199">
        <f>IF('1042Ef Décompte'!D137="",0,1)</f>
        <v>0</v>
      </c>
      <c r="AA133" s="45" t="e">
        <f t="shared" si="38"/>
        <v>#VALUE!</v>
      </c>
      <c r="AB133" s="45">
        <f t="shared" si="39"/>
        <v>0</v>
      </c>
      <c r="AC133" s="56" t="str">
        <f t="shared" si="40"/>
        <v/>
      </c>
      <c r="AD133" s="45" t="str">
        <f t="shared" si="34"/>
        <v/>
      </c>
      <c r="AE133" s="45" t="str">
        <f t="shared" si="35"/>
        <v/>
      </c>
      <c r="AF133" s="45" t="str">
        <f t="shared" si="41"/>
        <v/>
      </c>
      <c r="AG133" s="45" t="str">
        <f t="shared" si="42"/>
        <v/>
      </c>
      <c r="AH133" s="200" t="str">
        <f t="shared" si="45"/>
        <v/>
      </c>
      <c r="AI133" s="201" t="str">
        <f t="shared" si="43"/>
        <v/>
      </c>
      <c r="AJ133" s="200" t="str">
        <f t="shared" si="46"/>
        <v/>
      </c>
      <c r="AK133" s="200" t="str">
        <f>IF(AH133&lt;AI133,Übersetzungstexte!A$184,"")</f>
        <v/>
      </c>
      <c r="AL133" s="201" t="str">
        <f t="shared" si="44"/>
        <v/>
      </c>
      <c r="AM133" s="113"/>
    </row>
    <row r="134" spans="1:39" s="202" customFormat="1" ht="16.899999999999999" customHeight="1">
      <c r="A134" s="335"/>
      <c r="B134" s="479"/>
      <c r="C134" s="480"/>
      <c r="D134" s="481"/>
      <c r="E134" s="475"/>
      <c r="F134" s="198"/>
      <c r="G134" s="175"/>
      <c r="H134" s="336"/>
      <c r="I134" s="143"/>
      <c r="J134" s="251"/>
      <c r="K134" s="143"/>
      <c r="L134" s="252"/>
      <c r="M134" s="198" t="str">
        <f t="shared" si="47"/>
        <v/>
      </c>
      <c r="N134" s="175"/>
      <c r="O134" s="203"/>
      <c r="P134" s="175"/>
      <c r="Q134" s="203"/>
      <c r="R134" s="175"/>
      <c r="S134" s="143"/>
      <c r="T134" s="252"/>
      <c r="U134" s="204"/>
      <c r="V134" s="205"/>
      <c r="W134" s="206"/>
      <c r="X134" s="193"/>
      <c r="Y134" s="199">
        <f t="shared" si="37"/>
        <v>0</v>
      </c>
      <c r="Z134" s="199">
        <f>IF('1042Ef Décompte'!D138="",0,1)</f>
        <v>0</v>
      </c>
      <c r="AA134" s="45" t="e">
        <f t="shared" si="38"/>
        <v>#VALUE!</v>
      </c>
      <c r="AB134" s="45">
        <f t="shared" si="39"/>
        <v>0</v>
      </c>
      <c r="AC134" s="56" t="str">
        <f t="shared" si="40"/>
        <v/>
      </c>
      <c r="AD134" s="45" t="str">
        <f t="shared" si="34"/>
        <v/>
      </c>
      <c r="AE134" s="45" t="str">
        <f t="shared" si="35"/>
        <v/>
      </c>
      <c r="AF134" s="45" t="str">
        <f t="shared" si="41"/>
        <v/>
      </c>
      <c r="AG134" s="45" t="str">
        <f t="shared" si="42"/>
        <v/>
      </c>
      <c r="AH134" s="200" t="str">
        <f t="shared" si="45"/>
        <v/>
      </c>
      <c r="AI134" s="201" t="str">
        <f t="shared" si="43"/>
        <v/>
      </c>
      <c r="AJ134" s="200" t="str">
        <f t="shared" si="46"/>
        <v/>
      </c>
      <c r="AK134" s="200" t="str">
        <f>IF(AH134&lt;AI134,Übersetzungstexte!A$184,"")</f>
        <v/>
      </c>
      <c r="AL134" s="201" t="str">
        <f t="shared" si="44"/>
        <v/>
      </c>
      <c r="AM134" s="113"/>
    </row>
    <row r="135" spans="1:39" s="202" customFormat="1" ht="16.899999999999999" customHeight="1">
      <c r="A135" s="335"/>
      <c r="B135" s="479"/>
      <c r="C135" s="480"/>
      <c r="D135" s="481"/>
      <c r="E135" s="475"/>
      <c r="F135" s="198"/>
      <c r="G135" s="175"/>
      <c r="H135" s="336"/>
      <c r="I135" s="143"/>
      <c r="J135" s="251"/>
      <c r="K135" s="143"/>
      <c r="L135" s="252"/>
      <c r="M135" s="198" t="str">
        <f t="shared" ref="M135:M170" si="48">IF(A135="","",L135)</f>
        <v/>
      </c>
      <c r="N135" s="175"/>
      <c r="O135" s="203"/>
      <c r="P135" s="175"/>
      <c r="Q135" s="203"/>
      <c r="R135" s="175"/>
      <c r="S135" s="143"/>
      <c r="T135" s="252"/>
      <c r="U135" s="204"/>
      <c r="V135" s="205"/>
      <c r="W135" s="206"/>
      <c r="X135" s="193"/>
      <c r="Y135" s="199">
        <f t="shared" si="37"/>
        <v>0</v>
      </c>
      <c r="Z135" s="199">
        <f>IF('1042Ef Décompte'!D139="",0,1)</f>
        <v>0</v>
      </c>
      <c r="AA135" s="45" t="e">
        <f t="shared" si="38"/>
        <v>#VALUE!</v>
      </c>
      <c r="AB135" s="45">
        <f t="shared" si="39"/>
        <v>0</v>
      </c>
      <c r="AC135" s="56" t="str">
        <f t="shared" si="40"/>
        <v/>
      </c>
      <c r="AD135" s="45" t="str">
        <f t="shared" si="34"/>
        <v/>
      </c>
      <c r="AE135" s="45" t="str">
        <f t="shared" si="35"/>
        <v/>
      </c>
      <c r="AF135" s="45" t="str">
        <f t="shared" si="41"/>
        <v/>
      </c>
      <c r="AG135" s="45" t="str">
        <f t="shared" si="42"/>
        <v/>
      </c>
      <c r="AH135" s="200" t="str">
        <f t="shared" si="45"/>
        <v/>
      </c>
      <c r="AI135" s="201" t="str">
        <f t="shared" si="43"/>
        <v/>
      </c>
      <c r="AJ135" s="200" t="str">
        <f t="shared" si="46"/>
        <v/>
      </c>
      <c r="AK135" s="200" t="str">
        <f>IF(AH135&lt;AI135,Übersetzungstexte!A$184,"")</f>
        <v/>
      </c>
      <c r="AL135" s="201" t="str">
        <f t="shared" si="44"/>
        <v/>
      </c>
      <c r="AM135" s="113"/>
    </row>
    <row r="136" spans="1:39" s="202" customFormat="1" ht="16.899999999999999" customHeight="1">
      <c r="A136" s="335"/>
      <c r="B136" s="479"/>
      <c r="C136" s="480"/>
      <c r="D136" s="481"/>
      <c r="E136" s="475"/>
      <c r="F136" s="198"/>
      <c r="G136" s="175"/>
      <c r="H136" s="336"/>
      <c r="I136" s="143"/>
      <c r="J136" s="251"/>
      <c r="K136" s="143"/>
      <c r="L136" s="252"/>
      <c r="M136" s="198" t="str">
        <f t="shared" si="48"/>
        <v/>
      </c>
      <c r="N136" s="175"/>
      <c r="O136" s="203"/>
      <c r="P136" s="175"/>
      <c r="Q136" s="203"/>
      <c r="R136" s="175"/>
      <c r="S136" s="143"/>
      <c r="T136" s="252"/>
      <c r="U136" s="204"/>
      <c r="V136" s="205"/>
      <c r="W136" s="206"/>
      <c r="X136" s="193"/>
      <c r="Y136" s="199">
        <f t="shared" si="37"/>
        <v>0</v>
      </c>
      <c r="Z136" s="199">
        <f>IF('1042Ef Décompte'!D140="",0,1)</f>
        <v>0</v>
      </c>
      <c r="AA136" s="45" t="e">
        <f t="shared" si="38"/>
        <v>#VALUE!</v>
      </c>
      <c r="AB136" s="45">
        <f t="shared" si="39"/>
        <v>0</v>
      </c>
      <c r="AC136" s="56" t="str">
        <f t="shared" si="40"/>
        <v/>
      </c>
      <c r="AD136" s="45" t="str">
        <f t="shared" si="34"/>
        <v/>
      </c>
      <c r="AE136" s="45" t="str">
        <f t="shared" si="35"/>
        <v/>
      </c>
      <c r="AF136" s="45" t="str">
        <f t="shared" si="41"/>
        <v/>
      </c>
      <c r="AG136" s="45" t="str">
        <f t="shared" si="42"/>
        <v/>
      </c>
      <c r="AH136" s="200" t="str">
        <f t="shared" si="45"/>
        <v/>
      </c>
      <c r="AI136" s="201" t="str">
        <f t="shared" si="43"/>
        <v/>
      </c>
      <c r="AJ136" s="200" t="str">
        <f t="shared" si="46"/>
        <v/>
      </c>
      <c r="AK136" s="200" t="str">
        <f>IF(AH136&lt;AI136,Übersetzungstexte!A$184,"")</f>
        <v/>
      </c>
      <c r="AL136" s="201" t="str">
        <f t="shared" si="44"/>
        <v/>
      </c>
      <c r="AM136" s="113"/>
    </row>
    <row r="137" spans="1:39" s="202" customFormat="1" ht="16.899999999999999" customHeight="1">
      <c r="A137" s="335"/>
      <c r="B137" s="479"/>
      <c r="C137" s="480"/>
      <c r="D137" s="481"/>
      <c r="E137" s="475"/>
      <c r="F137" s="198"/>
      <c r="G137" s="175"/>
      <c r="H137" s="336"/>
      <c r="I137" s="143"/>
      <c r="J137" s="251"/>
      <c r="K137" s="143"/>
      <c r="L137" s="252"/>
      <c r="M137" s="198" t="str">
        <f t="shared" si="48"/>
        <v/>
      </c>
      <c r="N137" s="175"/>
      <c r="O137" s="203"/>
      <c r="P137" s="175"/>
      <c r="Q137" s="203"/>
      <c r="R137" s="175"/>
      <c r="S137" s="143"/>
      <c r="T137" s="252"/>
      <c r="U137" s="204"/>
      <c r="V137" s="205"/>
      <c r="W137" s="206"/>
      <c r="X137" s="193"/>
      <c r="Y137" s="199">
        <f t="shared" si="37"/>
        <v>0</v>
      </c>
      <c r="Z137" s="199">
        <f>IF('1042Ef Décompte'!D141="",0,1)</f>
        <v>0</v>
      </c>
      <c r="AA137" s="45" t="e">
        <f t="shared" si="38"/>
        <v>#VALUE!</v>
      </c>
      <c r="AB137" s="45">
        <f t="shared" si="39"/>
        <v>0</v>
      </c>
      <c r="AC137" s="56" t="str">
        <f t="shared" si="40"/>
        <v/>
      </c>
      <c r="AD137" s="45" t="str">
        <f t="shared" ref="AD137:AD200" si="49">IF(OR(AND(A137="",B137="",C137=""),G137=0,G137=""),"",ROUND((1+AA137/100)*AB137*G137,2))</f>
        <v/>
      </c>
      <c r="AE137" s="45" t="str">
        <f t="shared" ref="AE137:AE200" si="50">IF(OR(AND(A137="",B137="",C137=""),G137=0,G137="",M137=0,M137=""),"",ROUND((1+AA137/100)*(I137/(Y$4*L137/5)+AB137*G137),2))</f>
        <v/>
      </c>
      <c r="AF137" s="45" t="str">
        <f t="shared" si="41"/>
        <v/>
      </c>
      <c r="AG137" s="45" t="str">
        <f t="shared" si="42"/>
        <v/>
      </c>
      <c r="AH137" s="200" t="str">
        <f t="shared" si="45"/>
        <v/>
      </c>
      <c r="AI137" s="201" t="str">
        <f t="shared" si="43"/>
        <v/>
      </c>
      <c r="AJ137" s="200" t="str">
        <f t="shared" si="46"/>
        <v/>
      </c>
      <c r="AK137" s="200" t="str">
        <f>IF(AH137&lt;AI137,Übersetzungstexte!A$184,"")</f>
        <v/>
      </c>
      <c r="AL137" s="201" t="str">
        <f t="shared" si="44"/>
        <v/>
      </c>
      <c r="AM137" s="113"/>
    </row>
    <row r="138" spans="1:39" s="202" customFormat="1" ht="16.899999999999999" customHeight="1">
      <c r="A138" s="335"/>
      <c r="B138" s="479"/>
      <c r="C138" s="480"/>
      <c r="D138" s="481"/>
      <c r="E138" s="475"/>
      <c r="F138" s="198"/>
      <c r="G138" s="175"/>
      <c r="H138" s="336"/>
      <c r="I138" s="143"/>
      <c r="J138" s="251"/>
      <c r="K138" s="143"/>
      <c r="L138" s="252"/>
      <c r="M138" s="198" t="str">
        <f t="shared" si="48"/>
        <v/>
      </c>
      <c r="N138" s="175"/>
      <c r="O138" s="203"/>
      <c r="P138" s="175"/>
      <c r="Q138" s="203"/>
      <c r="R138" s="175"/>
      <c r="S138" s="143"/>
      <c r="T138" s="252"/>
      <c r="U138" s="204"/>
      <c r="V138" s="205"/>
      <c r="W138" s="206"/>
      <c r="X138" s="193"/>
      <c r="Y138" s="199">
        <f t="shared" ref="Y138:Y169" si="51">IF(Y$2-YEAR(D138)&lt;Y$3,0,1)</f>
        <v>0</v>
      </c>
      <c r="Z138" s="199">
        <f>IF('1042Ef Décompte'!D142="",0,1)</f>
        <v>0</v>
      </c>
      <c r="AA138" s="45" t="e">
        <f t="shared" ref="AA138:AA169" si="52">ROUND((K138+J138)/(Y$4-(K138+J138))*100,2)</f>
        <v>#VALUE!</v>
      </c>
      <c r="AB138" s="45">
        <f t="shared" ref="AB138:AB169" si="53">ROUND(H138,0)/12</f>
        <v>0</v>
      </c>
      <c r="AC138" s="56" t="str">
        <f t="shared" ref="AC138:AC169" si="54">IF(AND(A138="",B138="",C138=""),"",ROUND((Y$4-(K138+J138))*L138/60,1))</f>
        <v/>
      </c>
      <c r="AD138" s="45" t="str">
        <f t="shared" si="49"/>
        <v/>
      </c>
      <c r="AE138" s="45" t="str">
        <f t="shared" si="50"/>
        <v/>
      </c>
      <c r="AF138" s="45" t="str">
        <f t="shared" ref="AF138:AF169" si="55">IF(OR(AND(A138="",B138="",C138=""),F138=0,F138="",AC138=0,AC138=""),"",ROUND((AB138*F138/AC138),2))</f>
        <v/>
      </c>
      <c r="AG138" s="45" t="str">
        <f t="shared" ref="AG138:AG169" si="56">IF(OR(AND(A138="",B138="",C138=""),F138=0,F138="",AC138=0,AC138=""),"",ROUND((I138/(12*AB138*F138)+1)*AB138*F138/AC138,2))</f>
        <v/>
      </c>
      <c r="AH138" s="200" t="str">
        <f t="shared" si="45"/>
        <v/>
      </c>
      <c r="AI138" s="201" t="str">
        <f t="shared" ref="AI138:AI169" si="57">IF(OR(AND(A138="",B138="",C138=""),Y$4=""),"",IF(AND(G138&gt;0,I138&gt;0),AE138, IF(G138&gt;0,AD138, IF(AND(F138&gt;0,I138&gt;0),AG138,AF138))))</f>
        <v/>
      </c>
      <c r="AJ138" s="200" t="str">
        <f t="shared" si="46"/>
        <v/>
      </c>
      <c r="AK138" s="200" t="str">
        <f>IF(AH138&lt;AI138,Übersetzungstexte!A$184,"")</f>
        <v/>
      </c>
      <c r="AL138" s="201" t="str">
        <f t="shared" ref="AL138:AL169" si="58">IF(AND(B138="",C138=""),"",CONCATENATE(B138,", ",C138))</f>
        <v/>
      </c>
      <c r="AM138" s="113"/>
    </row>
    <row r="139" spans="1:39" s="202" customFormat="1" ht="16.899999999999999" customHeight="1">
      <c r="A139" s="335"/>
      <c r="B139" s="479"/>
      <c r="C139" s="480"/>
      <c r="D139" s="481"/>
      <c r="E139" s="475"/>
      <c r="F139" s="198"/>
      <c r="G139" s="175"/>
      <c r="H139" s="336"/>
      <c r="I139" s="143"/>
      <c r="J139" s="251"/>
      <c r="K139" s="143"/>
      <c r="L139" s="252"/>
      <c r="M139" s="198" t="str">
        <f t="shared" si="48"/>
        <v/>
      </c>
      <c r="N139" s="175"/>
      <c r="O139" s="203"/>
      <c r="P139" s="175"/>
      <c r="Q139" s="203"/>
      <c r="R139" s="175"/>
      <c r="S139" s="143"/>
      <c r="T139" s="252"/>
      <c r="U139" s="204"/>
      <c r="V139" s="205"/>
      <c r="W139" s="206"/>
      <c r="X139" s="193"/>
      <c r="Y139" s="199">
        <f t="shared" si="51"/>
        <v>0</v>
      </c>
      <c r="Z139" s="199">
        <f>IF('1042Ef Décompte'!D143="",0,1)</f>
        <v>0</v>
      </c>
      <c r="AA139" s="45" t="e">
        <f t="shared" si="52"/>
        <v>#VALUE!</v>
      </c>
      <c r="AB139" s="45">
        <f t="shared" si="53"/>
        <v>0</v>
      </c>
      <c r="AC139" s="56" t="str">
        <f t="shared" si="54"/>
        <v/>
      </c>
      <c r="AD139" s="45" t="str">
        <f t="shared" si="49"/>
        <v/>
      </c>
      <c r="AE139" s="45" t="str">
        <f t="shared" si="50"/>
        <v/>
      </c>
      <c r="AF139" s="45" t="str">
        <f t="shared" si="55"/>
        <v/>
      </c>
      <c r="AG139" s="45" t="str">
        <f t="shared" si="56"/>
        <v/>
      </c>
      <c r="AH139" s="200" t="str">
        <f t="shared" ref="AH139:AH170" si="59">IF(OR(AND(A139="",B139="",C139=""),AC139=0,AC139=""),"",ROUND(AH$4 / AC139,1))</f>
        <v/>
      </c>
      <c r="AI139" s="201" t="str">
        <f t="shared" si="57"/>
        <v/>
      </c>
      <c r="AJ139" s="200" t="str">
        <f t="shared" si="46"/>
        <v/>
      </c>
      <c r="AK139" s="200" t="str">
        <f>IF(AH139&lt;AI139,Übersetzungstexte!A$184,"")</f>
        <v/>
      </c>
      <c r="AL139" s="201" t="str">
        <f t="shared" si="58"/>
        <v/>
      </c>
      <c r="AM139" s="113"/>
    </row>
    <row r="140" spans="1:39" s="202" customFormat="1" ht="16.899999999999999" customHeight="1">
      <c r="A140" s="335"/>
      <c r="B140" s="479"/>
      <c r="C140" s="480"/>
      <c r="D140" s="481"/>
      <c r="E140" s="475"/>
      <c r="F140" s="198"/>
      <c r="G140" s="175"/>
      <c r="H140" s="336"/>
      <c r="I140" s="143"/>
      <c r="J140" s="251"/>
      <c r="K140" s="143"/>
      <c r="L140" s="252"/>
      <c r="M140" s="198" t="str">
        <f t="shared" si="48"/>
        <v/>
      </c>
      <c r="N140" s="175"/>
      <c r="O140" s="203"/>
      <c r="P140" s="175"/>
      <c r="Q140" s="203"/>
      <c r="R140" s="175"/>
      <c r="S140" s="143"/>
      <c r="T140" s="252"/>
      <c r="U140" s="204"/>
      <c r="V140" s="205"/>
      <c r="W140" s="206"/>
      <c r="X140" s="193"/>
      <c r="Y140" s="199">
        <f t="shared" si="51"/>
        <v>0</v>
      </c>
      <c r="Z140" s="199">
        <f>IF('1042Ef Décompte'!D144="",0,1)</f>
        <v>0</v>
      </c>
      <c r="AA140" s="45" t="e">
        <f t="shared" si="52"/>
        <v>#VALUE!</v>
      </c>
      <c r="AB140" s="45">
        <f t="shared" si="53"/>
        <v>0</v>
      </c>
      <c r="AC140" s="56" t="str">
        <f t="shared" si="54"/>
        <v/>
      </c>
      <c r="AD140" s="45" t="str">
        <f t="shared" si="49"/>
        <v/>
      </c>
      <c r="AE140" s="45" t="str">
        <f t="shared" si="50"/>
        <v/>
      </c>
      <c r="AF140" s="45" t="str">
        <f t="shared" si="55"/>
        <v/>
      </c>
      <c r="AG140" s="45" t="str">
        <f t="shared" si="56"/>
        <v/>
      </c>
      <c r="AH140" s="200" t="str">
        <f t="shared" si="59"/>
        <v/>
      </c>
      <c r="AI140" s="201" t="str">
        <f t="shared" si="57"/>
        <v/>
      </c>
      <c r="AJ140" s="200" t="str">
        <f t="shared" si="46"/>
        <v/>
      </c>
      <c r="AK140" s="200" t="str">
        <f>IF(AH140&lt;AI140,Übersetzungstexte!A$184,"")</f>
        <v/>
      </c>
      <c r="AL140" s="201" t="str">
        <f t="shared" si="58"/>
        <v/>
      </c>
      <c r="AM140" s="113"/>
    </row>
    <row r="141" spans="1:39" s="202" customFormat="1" ht="16.899999999999999" customHeight="1">
      <c r="A141" s="335"/>
      <c r="B141" s="479"/>
      <c r="C141" s="480"/>
      <c r="D141" s="481"/>
      <c r="E141" s="475"/>
      <c r="F141" s="198"/>
      <c r="G141" s="175"/>
      <c r="H141" s="336"/>
      <c r="I141" s="143"/>
      <c r="J141" s="251"/>
      <c r="K141" s="143"/>
      <c r="L141" s="252"/>
      <c r="M141" s="198" t="str">
        <f t="shared" si="48"/>
        <v/>
      </c>
      <c r="N141" s="175"/>
      <c r="O141" s="203"/>
      <c r="P141" s="175"/>
      <c r="Q141" s="203"/>
      <c r="R141" s="175"/>
      <c r="S141" s="143"/>
      <c r="T141" s="252"/>
      <c r="U141" s="204"/>
      <c r="V141" s="205"/>
      <c r="W141" s="206"/>
      <c r="X141" s="193"/>
      <c r="Y141" s="199">
        <f t="shared" si="51"/>
        <v>0</v>
      </c>
      <c r="Z141" s="199">
        <f>IF('1042Ef Décompte'!D145="",0,1)</f>
        <v>0</v>
      </c>
      <c r="AA141" s="45" t="e">
        <f t="shared" si="52"/>
        <v>#VALUE!</v>
      </c>
      <c r="AB141" s="45">
        <f t="shared" si="53"/>
        <v>0</v>
      </c>
      <c r="AC141" s="56" t="str">
        <f t="shared" si="54"/>
        <v/>
      </c>
      <c r="AD141" s="45" t="str">
        <f t="shared" si="49"/>
        <v/>
      </c>
      <c r="AE141" s="45" t="str">
        <f t="shared" si="50"/>
        <v/>
      </c>
      <c r="AF141" s="45" t="str">
        <f t="shared" si="55"/>
        <v/>
      </c>
      <c r="AG141" s="45" t="str">
        <f t="shared" si="56"/>
        <v/>
      </c>
      <c r="AH141" s="200" t="str">
        <f t="shared" si="59"/>
        <v/>
      </c>
      <c r="AI141" s="201" t="str">
        <f t="shared" si="57"/>
        <v/>
      </c>
      <c r="AJ141" s="200" t="str">
        <f t="shared" si="46"/>
        <v/>
      </c>
      <c r="AK141" s="200" t="str">
        <f>IF(AH141&lt;AI141,Übersetzungstexte!A$184,"")</f>
        <v/>
      </c>
      <c r="AL141" s="201" t="str">
        <f t="shared" si="58"/>
        <v/>
      </c>
      <c r="AM141" s="113"/>
    </row>
    <row r="142" spans="1:39" s="202" customFormat="1" ht="16.899999999999999" customHeight="1">
      <c r="A142" s="335"/>
      <c r="B142" s="479"/>
      <c r="C142" s="480"/>
      <c r="D142" s="481"/>
      <c r="E142" s="475"/>
      <c r="F142" s="198"/>
      <c r="G142" s="175"/>
      <c r="H142" s="336"/>
      <c r="I142" s="143"/>
      <c r="J142" s="251"/>
      <c r="K142" s="143"/>
      <c r="L142" s="252"/>
      <c r="M142" s="198" t="str">
        <f t="shared" si="48"/>
        <v/>
      </c>
      <c r="N142" s="175"/>
      <c r="O142" s="203"/>
      <c r="P142" s="175"/>
      <c r="Q142" s="203"/>
      <c r="R142" s="175"/>
      <c r="S142" s="143"/>
      <c r="T142" s="252"/>
      <c r="U142" s="204"/>
      <c r="V142" s="205"/>
      <c r="W142" s="206"/>
      <c r="X142" s="193"/>
      <c r="Y142" s="199">
        <f t="shared" si="51"/>
        <v>0</v>
      </c>
      <c r="Z142" s="199">
        <f>IF('1042Ef Décompte'!D146="",0,1)</f>
        <v>0</v>
      </c>
      <c r="AA142" s="45" t="e">
        <f t="shared" si="52"/>
        <v>#VALUE!</v>
      </c>
      <c r="AB142" s="45">
        <f t="shared" si="53"/>
        <v>0</v>
      </c>
      <c r="AC142" s="56" t="str">
        <f t="shared" si="54"/>
        <v/>
      </c>
      <c r="AD142" s="45" t="str">
        <f t="shared" si="49"/>
        <v/>
      </c>
      <c r="AE142" s="45" t="str">
        <f t="shared" si="50"/>
        <v/>
      </c>
      <c r="AF142" s="45" t="str">
        <f t="shared" si="55"/>
        <v/>
      </c>
      <c r="AG142" s="45" t="str">
        <f t="shared" si="56"/>
        <v/>
      </c>
      <c r="AH142" s="200" t="str">
        <f t="shared" si="59"/>
        <v/>
      </c>
      <c r="AI142" s="201" t="str">
        <f t="shared" si="57"/>
        <v/>
      </c>
      <c r="AJ142" s="200" t="str">
        <f t="shared" si="46"/>
        <v/>
      </c>
      <c r="AK142" s="200" t="str">
        <f>IF(AH142&lt;AI142,Übersetzungstexte!A$184,"")</f>
        <v/>
      </c>
      <c r="AL142" s="201" t="str">
        <f t="shared" si="58"/>
        <v/>
      </c>
      <c r="AM142" s="113"/>
    </row>
    <row r="143" spans="1:39" s="202" customFormat="1" ht="16.899999999999999" customHeight="1">
      <c r="A143" s="335"/>
      <c r="B143" s="479"/>
      <c r="C143" s="480"/>
      <c r="D143" s="481"/>
      <c r="E143" s="475"/>
      <c r="F143" s="198"/>
      <c r="G143" s="175"/>
      <c r="H143" s="336"/>
      <c r="I143" s="143"/>
      <c r="J143" s="251"/>
      <c r="K143" s="143"/>
      <c r="L143" s="252"/>
      <c r="M143" s="198" t="str">
        <f t="shared" si="48"/>
        <v/>
      </c>
      <c r="N143" s="175"/>
      <c r="O143" s="203"/>
      <c r="P143" s="175"/>
      <c r="Q143" s="203"/>
      <c r="R143" s="175"/>
      <c r="S143" s="143"/>
      <c r="T143" s="252"/>
      <c r="U143" s="204"/>
      <c r="V143" s="205"/>
      <c r="W143" s="206"/>
      <c r="X143" s="193"/>
      <c r="Y143" s="199">
        <f t="shared" si="51"/>
        <v>0</v>
      </c>
      <c r="Z143" s="199">
        <f>IF('1042Ef Décompte'!D147="",0,1)</f>
        <v>0</v>
      </c>
      <c r="AA143" s="45" t="e">
        <f t="shared" si="52"/>
        <v>#VALUE!</v>
      </c>
      <c r="AB143" s="45">
        <f t="shared" si="53"/>
        <v>0</v>
      </c>
      <c r="AC143" s="56" t="str">
        <f t="shared" si="54"/>
        <v/>
      </c>
      <c r="AD143" s="45" t="str">
        <f t="shared" si="49"/>
        <v/>
      </c>
      <c r="AE143" s="45" t="str">
        <f t="shared" si="50"/>
        <v/>
      </c>
      <c r="AF143" s="45" t="str">
        <f t="shared" si="55"/>
        <v/>
      </c>
      <c r="AG143" s="45" t="str">
        <f t="shared" si="56"/>
        <v/>
      </c>
      <c r="AH143" s="200" t="str">
        <f t="shared" si="59"/>
        <v/>
      </c>
      <c r="AI143" s="201" t="str">
        <f t="shared" si="57"/>
        <v/>
      </c>
      <c r="AJ143" s="200" t="str">
        <f t="shared" si="46"/>
        <v/>
      </c>
      <c r="AK143" s="200" t="str">
        <f>IF(AH143&lt;AI143,Übersetzungstexte!A$184,"")</f>
        <v/>
      </c>
      <c r="AL143" s="201" t="str">
        <f t="shared" si="58"/>
        <v/>
      </c>
      <c r="AM143" s="113"/>
    </row>
    <row r="144" spans="1:39" s="202" customFormat="1" ht="16.899999999999999" customHeight="1">
      <c r="A144" s="335"/>
      <c r="B144" s="479"/>
      <c r="C144" s="480"/>
      <c r="D144" s="481"/>
      <c r="E144" s="475"/>
      <c r="F144" s="198"/>
      <c r="G144" s="175"/>
      <c r="H144" s="336"/>
      <c r="I144" s="143"/>
      <c r="J144" s="251"/>
      <c r="K144" s="143"/>
      <c r="L144" s="252"/>
      <c r="M144" s="198" t="str">
        <f t="shared" si="48"/>
        <v/>
      </c>
      <c r="N144" s="175"/>
      <c r="O144" s="203"/>
      <c r="P144" s="175"/>
      <c r="Q144" s="203"/>
      <c r="R144" s="175"/>
      <c r="S144" s="143"/>
      <c r="T144" s="252"/>
      <c r="U144" s="204"/>
      <c r="V144" s="205"/>
      <c r="W144" s="206"/>
      <c r="X144" s="193"/>
      <c r="Y144" s="199">
        <f t="shared" si="51"/>
        <v>0</v>
      </c>
      <c r="Z144" s="199">
        <f>IF('1042Ef Décompte'!D148="",0,1)</f>
        <v>0</v>
      </c>
      <c r="AA144" s="45" t="e">
        <f t="shared" si="52"/>
        <v>#VALUE!</v>
      </c>
      <c r="AB144" s="45">
        <f t="shared" si="53"/>
        <v>0</v>
      </c>
      <c r="AC144" s="56" t="str">
        <f t="shared" si="54"/>
        <v/>
      </c>
      <c r="AD144" s="45" t="str">
        <f t="shared" si="49"/>
        <v/>
      </c>
      <c r="AE144" s="45" t="str">
        <f t="shared" si="50"/>
        <v/>
      </c>
      <c r="AF144" s="45" t="str">
        <f t="shared" si="55"/>
        <v/>
      </c>
      <c r="AG144" s="45" t="str">
        <f t="shared" si="56"/>
        <v/>
      </c>
      <c r="AH144" s="200" t="str">
        <f t="shared" si="59"/>
        <v/>
      </c>
      <c r="AI144" s="201" t="str">
        <f t="shared" si="57"/>
        <v/>
      </c>
      <c r="AJ144" s="200" t="str">
        <f t="shared" si="46"/>
        <v/>
      </c>
      <c r="AK144" s="200" t="str">
        <f>IF(AH144&lt;AI144,Übersetzungstexte!A$184,"")</f>
        <v/>
      </c>
      <c r="AL144" s="201" t="str">
        <f t="shared" si="58"/>
        <v/>
      </c>
      <c r="AM144" s="113"/>
    </row>
    <row r="145" spans="1:39" s="202" customFormat="1" ht="16.899999999999999" customHeight="1">
      <c r="A145" s="335"/>
      <c r="B145" s="479"/>
      <c r="C145" s="480"/>
      <c r="D145" s="481"/>
      <c r="E145" s="475"/>
      <c r="F145" s="198"/>
      <c r="G145" s="175"/>
      <c r="H145" s="336"/>
      <c r="I145" s="143"/>
      <c r="J145" s="251"/>
      <c r="K145" s="143"/>
      <c r="L145" s="252"/>
      <c r="M145" s="198" t="str">
        <f t="shared" si="48"/>
        <v/>
      </c>
      <c r="N145" s="175"/>
      <c r="O145" s="203"/>
      <c r="P145" s="175"/>
      <c r="Q145" s="203"/>
      <c r="R145" s="175"/>
      <c r="S145" s="143"/>
      <c r="T145" s="252"/>
      <c r="U145" s="204"/>
      <c r="V145" s="205"/>
      <c r="W145" s="206"/>
      <c r="X145" s="193"/>
      <c r="Y145" s="199">
        <f t="shared" si="51"/>
        <v>0</v>
      </c>
      <c r="Z145" s="199">
        <f>IF('1042Ef Décompte'!D149="",0,1)</f>
        <v>0</v>
      </c>
      <c r="AA145" s="45" t="e">
        <f t="shared" si="52"/>
        <v>#VALUE!</v>
      </c>
      <c r="AB145" s="45">
        <f t="shared" si="53"/>
        <v>0</v>
      </c>
      <c r="AC145" s="56" t="str">
        <f t="shared" si="54"/>
        <v/>
      </c>
      <c r="AD145" s="45" t="str">
        <f t="shared" si="49"/>
        <v/>
      </c>
      <c r="AE145" s="45" t="str">
        <f t="shared" si="50"/>
        <v/>
      </c>
      <c r="AF145" s="45" t="str">
        <f t="shared" si="55"/>
        <v/>
      </c>
      <c r="AG145" s="45" t="str">
        <f t="shared" si="56"/>
        <v/>
      </c>
      <c r="AH145" s="200" t="str">
        <f t="shared" si="59"/>
        <v/>
      </c>
      <c r="AI145" s="201" t="str">
        <f t="shared" si="57"/>
        <v/>
      </c>
      <c r="AJ145" s="200" t="str">
        <f t="shared" si="46"/>
        <v/>
      </c>
      <c r="AK145" s="200" t="str">
        <f>IF(AH145&lt;AI145,Übersetzungstexte!A$184,"")</f>
        <v/>
      </c>
      <c r="AL145" s="201" t="str">
        <f t="shared" si="58"/>
        <v/>
      </c>
      <c r="AM145" s="113"/>
    </row>
    <row r="146" spans="1:39" s="202" customFormat="1" ht="16.899999999999999" customHeight="1">
      <c r="A146" s="335"/>
      <c r="B146" s="479"/>
      <c r="C146" s="480"/>
      <c r="D146" s="481"/>
      <c r="E146" s="475"/>
      <c r="F146" s="198"/>
      <c r="G146" s="175"/>
      <c r="H146" s="336"/>
      <c r="I146" s="143"/>
      <c r="J146" s="251"/>
      <c r="K146" s="143"/>
      <c r="L146" s="252"/>
      <c r="M146" s="198" t="str">
        <f t="shared" si="48"/>
        <v/>
      </c>
      <c r="N146" s="175"/>
      <c r="O146" s="203"/>
      <c r="P146" s="175"/>
      <c r="Q146" s="203"/>
      <c r="R146" s="175"/>
      <c r="S146" s="143"/>
      <c r="T146" s="252"/>
      <c r="U146" s="204"/>
      <c r="V146" s="205"/>
      <c r="W146" s="206"/>
      <c r="X146" s="193"/>
      <c r="Y146" s="199">
        <f t="shared" si="51"/>
        <v>0</v>
      </c>
      <c r="Z146" s="199">
        <f>IF('1042Ef Décompte'!D150="",0,1)</f>
        <v>0</v>
      </c>
      <c r="AA146" s="45" t="e">
        <f t="shared" si="52"/>
        <v>#VALUE!</v>
      </c>
      <c r="AB146" s="45">
        <f t="shared" si="53"/>
        <v>0</v>
      </c>
      <c r="AC146" s="56" t="str">
        <f t="shared" si="54"/>
        <v/>
      </c>
      <c r="AD146" s="45" t="str">
        <f t="shared" si="49"/>
        <v/>
      </c>
      <c r="AE146" s="45" t="str">
        <f t="shared" si="50"/>
        <v/>
      </c>
      <c r="AF146" s="45" t="str">
        <f t="shared" si="55"/>
        <v/>
      </c>
      <c r="AG146" s="45" t="str">
        <f t="shared" si="56"/>
        <v/>
      </c>
      <c r="AH146" s="200" t="str">
        <f t="shared" si="59"/>
        <v/>
      </c>
      <c r="AI146" s="201" t="str">
        <f t="shared" si="57"/>
        <v/>
      </c>
      <c r="AJ146" s="200" t="str">
        <f t="shared" si="46"/>
        <v/>
      </c>
      <c r="AK146" s="200" t="str">
        <f>IF(AH146&lt;AI146,Übersetzungstexte!A$184,"")</f>
        <v/>
      </c>
      <c r="AL146" s="201" t="str">
        <f t="shared" si="58"/>
        <v/>
      </c>
      <c r="AM146" s="113"/>
    </row>
    <row r="147" spans="1:39" s="202" customFormat="1" ht="16.899999999999999" customHeight="1">
      <c r="A147" s="335"/>
      <c r="B147" s="479"/>
      <c r="C147" s="480"/>
      <c r="D147" s="481"/>
      <c r="E147" s="475"/>
      <c r="F147" s="198"/>
      <c r="G147" s="175"/>
      <c r="H147" s="336"/>
      <c r="I147" s="143"/>
      <c r="J147" s="251"/>
      <c r="K147" s="143"/>
      <c r="L147" s="252"/>
      <c r="M147" s="198" t="str">
        <f t="shared" si="48"/>
        <v/>
      </c>
      <c r="N147" s="175"/>
      <c r="O147" s="203"/>
      <c r="P147" s="175"/>
      <c r="Q147" s="203"/>
      <c r="R147" s="175"/>
      <c r="S147" s="143"/>
      <c r="T147" s="252"/>
      <c r="U147" s="204"/>
      <c r="V147" s="205"/>
      <c r="W147" s="206"/>
      <c r="X147" s="193"/>
      <c r="Y147" s="199">
        <f t="shared" si="51"/>
        <v>0</v>
      </c>
      <c r="Z147" s="199">
        <f>IF('1042Ef Décompte'!D151="",0,1)</f>
        <v>0</v>
      </c>
      <c r="AA147" s="45" t="e">
        <f t="shared" si="52"/>
        <v>#VALUE!</v>
      </c>
      <c r="AB147" s="45">
        <f t="shared" si="53"/>
        <v>0</v>
      </c>
      <c r="AC147" s="56" t="str">
        <f t="shared" si="54"/>
        <v/>
      </c>
      <c r="AD147" s="45" t="str">
        <f t="shared" si="49"/>
        <v/>
      </c>
      <c r="AE147" s="45" t="str">
        <f t="shared" si="50"/>
        <v/>
      </c>
      <c r="AF147" s="45" t="str">
        <f t="shared" si="55"/>
        <v/>
      </c>
      <c r="AG147" s="45" t="str">
        <f t="shared" si="56"/>
        <v/>
      </c>
      <c r="AH147" s="200" t="str">
        <f t="shared" si="59"/>
        <v/>
      </c>
      <c r="AI147" s="201" t="str">
        <f t="shared" si="57"/>
        <v/>
      </c>
      <c r="AJ147" s="200" t="str">
        <f t="shared" si="46"/>
        <v/>
      </c>
      <c r="AK147" s="200" t="str">
        <f>IF(AH147&lt;AI147,Übersetzungstexte!A$184,"")</f>
        <v/>
      </c>
      <c r="AL147" s="201" t="str">
        <f t="shared" si="58"/>
        <v/>
      </c>
      <c r="AM147" s="113"/>
    </row>
    <row r="148" spans="1:39" s="202" customFormat="1" ht="16.899999999999999" customHeight="1">
      <c r="A148" s="335"/>
      <c r="B148" s="479"/>
      <c r="C148" s="480"/>
      <c r="D148" s="481"/>
      <c r="E148" s="475"/>
      <c r="F148" s="198"/>
      <c r="G148" s="175"/>
      <c r="H148" s="336"/>
      <c r="I148" s="143"/>
      <c r="J148" s="251"/>
      <c r="K148" s="143"/>
      <c r="L148" s="252"/>
      <c r="M148" s="198" t="str">
        <f t="shared" si="48"/>
        <v/>
      </c>
      <c r="N148" s="175"/>
      <c r="O148" s="203"/>
      <c r="P148" s="175"/>
      <c r="Q148" s="203"/>
      <c r="R148" s="175"/>
      <c r="S148" s="143"/>
      <c r="T148" s="252"/>
      <c r="U148" s="204"/>
      <c r="V148" s="205"/>
      <c r="W148" s="206"/>
      <c r="X148" s="193"/>
      <c r="Y148" s="199">
        <f t="shared" si="51"/>
        <v>0</v>
      </c>
      <c r="Z148" s="199">
        <f>IF('1042Ef Décompte'!D152="",0,1)</f>
        <v>0</v>
      </c>
      <c r="AA148" s="45" t="e">
        <f t="shared" si="52"/>
        <v>#VALUE!</v>
      </c>
      <c r="AB148" s="45">
        <f t="shared" si="53"/>
        <v>0</v>
      </c>
      <c r="AC148" s="56" t="str">
        <f t="shared" si="54"/>
        <v/>
      </c>
      <c r="AD148" s="45" t="str">
        <f t="shared" si="49"/>
        <v/>
      </c>
      <c r="AE148" s="45" t="str">
        <f t="shared" si="50"/>
        <v/>
      </c>
      <c r="AF148" s="45" t="str">
        <f t="shared" si="55"/>
        <v/>
      </c>
      <c r="AG148" s="45" t="str">
        <f t="shared" si="56"/>
        <v/>
      </c>
      <c r="AH148" s="200" t="str">
        <f t="shared" si="59"/>
        <v/>
      </c>
      <c r="AI148" s="201" t="str">
        <f t="shared" si="57"/>
        <v/>
      </c>
      <c r="AJ148" s="200" t="str">
        <f t="shared" si="46"/>
        <v/>
      </c>
      <c r="AK148" s="200" t="str">
        <f>IF(AH148&lt;AI148,Übersetzungstexte!A$184,"")</f>
        <v/>
      </c>
      <c r="AL148" s="201" t="str">
        <f t="shared" si="58"/>
        <v/>
      </c>
      <c r="AM148" s="113"/>
    </row>
    <row r="149" spans="1:39" s="202" customFormat="1" ht="16.899999999999999" customHeight="1">
      <c r="A149" s="335"/>
      <c r="B149" s="479"/>
      <c r="C149" s="480"/>
      <c r="D149" s="481"/>
      <c r="E149" s="475"/>
      <c r="F149" s="198"/>
      <c r="G149" s="175"/>
      <c r="H149" s="336"/>
      <c r="I149" s="143"/>
      <c r="J149" s="251"/>
      <c r="K149" s="143"/>
      <c r="L149" s="252"/>
      <c r="M149" s="198" t="str">
        <f t="shared" si="48"/>
        <v/>
      </c>
      <c r="N149" s="175"/>
      <c r="O149" s="203"/>
      <c r="P149" s="175"/>
      <c r="Q149" s="203"/>
      <c r="R149" s="175"/>
      <c r="S149" s="143"/>
      <c r="T149" s="252"/>
      <c r="U149" s="204"/>
      <c r="V149" s="205"/>
      <c r="W149" s="206"/>
      <c r="X149" s="193"/>
      <c r="Y149" s="199">
        <f t="shared" si="51"/>
        <v>0</v>
      </c>
      <c r="Z149" s="199">
        <f>IF('1042Ef Décompte'!D153="",0,1)</f>
        <v>0</v>
      </c>
      <c r="AA149" s="45" t="e">
        <f t="shared" si="52"/>
        <v>#VALUE!</v>
      </c>
      <c r="AB149" s="45">
        <f t="shared" si="53"/>
        <v>0</v>
      </c>
      <c r="AC149" s="56" t="str">
        <f t="shared" si="54"/>
        <v/>
      </c>
      <c r="AD149" s="45" t="str">
        <f t="shared" si="49"/>
        <v/>
      </c>
      <c r="AE149" s="45" t="str">
        <f t="shared" si="50"/>
        <v/>
      </c>
      <c r="AF149" s="45" t="str">
        <f t="shared" si="55"/>
        <v/>
      </c>
      <c r="AG149" s="45" t="str">
        <f t="shared" si="56"/>
        <v/>
      </c>
      <c r="AH149" s="200" t="str">
        <f t="shared" si="59"/>
        <v/>
      </c>
      <c r="AI149" s="201" t="str">
        <f t="shared" si="57"/>
        <v/>
      </c>
      <c r="AJ149" s="200" t="str">
        <f t="shared" si="46"/>
        <v/>
      </c>
      <c r="AK149" s="200" t="str">
        <f>IF(AH149&lt;AI149,Übersetzungstexte!A$184,"")</f>
        <v/>
      </c>
      <c r="AL149" s="201" t="str">
        <f t="shared" si="58"/>
        <v/>
      </c>
      <c r="AM149" s="113"/>
    </row>
    <row r="150" spans="1:39" s="202" customFormat="1" ht="16.899999999999999" customHeight="1">
      <c r="A150" s="335"/>
      <c r="B150" s="479"/>
      <c r="C150" s="480"/>
      <c r="D150" s="481"/>
      <c r="E150" s="475"/>
      <c r="F150" s="198"/>
      <c r="G150" s="175"/>
      <c r="H150" s="336"/>
      <c r="I150" s="143"/>
      <c r="J150" s="251"/>
      <c r="K150" s="143"/>
      <c r="L150" s="252"/>
      <c r="M150" s="198" t="str">
        <f t="shared" si="48"/>
        <v/>
      </c>
      <c r="N150" s="175"/>
      <c r="O150" s="203"/>
      <c r="P150" s="175"/>
      <c r="Q150" s="203"/>
      <c r="R150" s="175"/>
      <c r="S150" s="143"/>
      <c r="T150" s="252"/>
      <c r="U150" s="204"/>
      <c r="V150" s="205"/>
      <c r="W150" s="206"/>
      <c r="X150" s="193"/>
      <c r="Y150" s="199">
        <f t="shared" si="51"/>
        <v>0</v>
      </c>
      <c r="Z150" s="199">
        <f>IF('1042Ef Décompte'!D154="",0,1)</f>
        <v>0</v>
      </c>
      <c r="AA150" s="45" t="e">
        <f t="shared" si="52"/>
        <v>#VALUE!</v>
      </c>
      <c r="AB150" s="45">
        <f t="shared" si="53"/>
        <v>0</v>
      </c>
      <c r="AC150" s="56" t="str">
        <f t="shared" si="54"/>
        <v/>
      </c>
      <c r="AD150" s="45" t="str">
        <f t="shared" si="49"/>
        <v/>
      </c>
      <c r="AE150" s="45" t="str">
        <f t="shared" si="50"/>
        <v/>
      </c>
      <c r="AF150" s="45" t="str">
        <f t="shared" si="55"/>
        <v/>
      </c>
      <c r="AG150" s="45" t="str">
        <f t="shared" si="56"/>
        <v/>
      </c>
      <c r="AH150" s="200" t="str">
        <f t="shared" si="59"/>
        <v/>
      </c>
      <c r="AI150" s="201" t="str">
        <f t="shared" si="57"/>
        <v/>
      </c>
      <c r="AJ150" s="200" t="str">
        <f t="shared" si="46"/>
        <v/>
      </c>
      <c r="AK150" s="200" t="str">
        <f>IF(AH150&lt;AI150,Übersetzungstexte!A$184,"")</f>
        <v/>
      </c>
      <c r="AL150" s="201" t="str">
        <f t="shared" si="58"/>
        <v/>
      </c>
      <c r="AM150" s="113"/>
    </row>
    <row r="151" spans="1:39" s="202" customFormat="1" ht="16.899999999999999" customHeight="1">
      <c r="A151" s="335"/>
      <c r="B151" s="479"/>
      <c r="C151" s="480"/>
      <c r="D151" s="481"/>
      <c r="E151" s="475"/>
      <c r="F151" s="198"/>
      <c r="G151" s="175"/>
      <c r="H151" s="336"/>
      <c r="I151" s="143"/>
      <c r="J151" s="251"/>
      <c r="K151" s="143"/>
      <c r="L151" s="252"/>
      <c r="M151" s="198" t="str">
        <f t="shared" si="48"/>
        <v/>
      </c>
      <c r="N151" s="175"/>
      <c r="O151" s="203"/>
      <c r="P151" s="175"/>
      <c r="Q151" s="203"/>
      <c r="R151" s="175"/>
      <c r="S151" s="143"/>
      <c r="T151" s="252"/>
      <c r="U151" s="204"/>
      <c r="V151" s="205"/>
      <c r="W151" s="206"/>
      <c r="X151" s="193"/>
      <c r="Y151" s="199">
        <f t="shared" si="51"/>
        <v>0</v>
      </c>
      <c r="Z151" s="199">
        <f>IF('1042Ef Décompte'!D155="",0,1)</f>
        <v>0</v>
      </c>
      <c r="AA151" s="45" t="e">
        <f t="shared" si="52"/>
        <v>#VALUE!</v>
      </c>
      <c r="AB151" s="45">
        <f t="shared" si="53"/>
        <v>0</v>
      </c>
      <c r="AC151" s="56" t="str">
        <f t="shared" si="54"/>
        <v/>
      </c>
      <c r="AD151" s="45" t="str">
        <f t="shared" si="49"/>
        <v/>
      </c>
      <c r="AE151" s="45" t="str">
        <f t="shared" si="50"/>
        <v/>
      </c>
      <c r="AF151" s="45" t="str">
        <f t="shared" si="55"/>
        <v/>
      </c>
      <c r="AG151" s="45" t="str">
        <f t="shared" si="56"/>
        <v/>
      </c>
      <c r="AH151" s="200" t="str">
        <f t="shared" si="59"/>
        <v/>
      </c>
      <c r="AI151" s="201" t="str">
        <f t="shared" si="57"/>
        <v/>
      </c>
      <c r="AJ151" s="200" t="str">
        <f t="shared" si="46"/>
        <v/>
      </c>
      <c r="AK151" s="200" t="str">
        <f>IF(AH151&lt;AI151,Übersetzungstexte!A$184,"")</f>
        <v/>
      </c>
      <c r="AL151" s="201" t="str">
        <f t="shared" si="58"/>
        <v/>
      </c>
      <c r="AM151" s="113"/>
    </row>
    <row r="152" spans="1:39" s="202" customFormat="1" ht="16.899999999999999" customHeight="1">
      <c r="A152" s="335"/>
      <c r="B152" s="479"/>
      <c r="C152" s="480"/>
      <c r="D152" s="481"/>
      <c r="E152" s="475"/>
      <c r="F152" s="198"/>
      <c r="G152" s="175"/>
      <c r="H152" s="336"/>
      <c r="I152" s="143"/>
      <c r="J152" s="251"/>
      <c r="K152" s="143"/>
      <c r="L152" s="252"/>
      <c r="M152" s="198" t="str">
        <f t="shared" si="48"/>
        <v/>
      </c>
      <c r="N152" s="175"/>
      <c r="O152" s="203"/>
      <c r="P152" s="175"/>
      <c r="Q152" s="203"/>
      <c r="R152" s="175"/>
      <c r="S152" s="143"/>
      <c r="T152" s="252"/>
      <c r="U152" s="204"/>
      <c r="V152" s="205"/>
      <c r="W152" s="206"/>
      <c r="X152" s="193"/>
      <c r="Y152" s="199">
        <f t="shared" si="51"/>
        <v>0</v>
      </c>
      <c r="Z152" s="199">
        <f>IF('1042Ef Décompte'!D156="",0,1)</f>
        <v>0</v>
      </c>
      <c r="AA152" s="45" t="e">
        <f t="shared" si="52"/>
        <v>#VALUE!</v>
      </c>
      <c r="AB152" s="45">
        <f t="shared" si="53"/>
        <v>0</v>
      </c>
      <c r="AC152" s="56" t="str">
        <f t="shared" si="54"/>
        <v/>
      </c>
      <c r="AD152" s="45" t="str">
        <f t="shared" si="49"/>
        <v/>
      </c>
      <c r="AE152" s="45" t="str">
        <f t="shared" si="50"/>
        <v/>
      </c>
      <c r="AF152" s="45" t="str">
        <f t="shared" si="55"/>
        <v/>
      </c>
      <c r="AG152" s="45" t="str">
        <f t="shared" si="56"/>
        <v/>
      </c>
      <c r="AH152" s="200" t="str">
        <f t="shared" si="59"/>
        <v/>
      </c>
      <c r="AI152" s="201" t="str">
        <f t="shared" si="57"/>
        <v/>
      </c>
      <c r="AJ152" s="200" t="str">
        <f t="shared" si="46"/>
        <v/>
      </c>
      <c r="AK152" s="200" t="str">
        <f>IF(AH152&lt;AI152,Übersetzungstexte!A$184,"")</f>
        <v/>
      </c>
      <c r="AL152" s="201" t="str">
        <f t="shared" si="58"/>
        <v/>
      </c>
      <c r="AM152" s="113"/>
    </row>
    <row r="153" spans="1:39" s="202" customFormat="1" ht="16.899999999999999" customHeight="1">
      <c r="A153" s="335"/>
      <c r="B153" s="479"/>
      <c r="C153" s="480"/>
      <c r="D153" s="481"/>
      <c r="E153" s="475"/>
      <c r="F153" s="198"/>
      <c r="G153" s="175"/>
      <c r="H153" s="336"/>
      <c r="I153" s="143"/>
      <c r="J153" s="251"/>
      <c r="K153" s="143"/>
      <c r="L153" s="252"/>
      <c r="M153" s="198" t="str">
        <f t="shared" si="48"/>
        <v/>
      </c>
      <c r="N153" s="175"/>
      <c r="O153" s="203"/>
      <c r="P153" s="175"/>
      <c r="Q153" s="203"/>
      <c r="R153" s="175"/>
      <c r="S153" s="143"/>
      <c r="T153" s="252"/>
      <c r="U153" s="204"/>
      <c r="V153" s="205"/>
      <c r="W153" s="206"/>
      <c r="X153" s="193"/>
      <c r="Y153" s="199">
        <f t="shared" si="51"/>
        <v>0</v>
      </c>
      <c r="Z153" s="199">
        <f>IF('1042Ef Décompte'!D157="",0,1)</f>
        <v>0</v>
      </c>
      <c r="AA153" s="45" t="e">
        <f t="shared" si="52"/>
        <v>#VALUE!</v>
      </c>
      <c r="AB153" s="45">
        <f t="shared" si="53"/>
        <v>0</v>
      </c>
      <c r="AC153" s="56" t="str">
        <f t="shared" si="54"/>
        <v/>
      </c>
      <c r="AD153" s="45" t="str">
        <f t="shared" si="49"/>
        <v/>
      </c>
      <c r="AE153" s="45" t="str">
        <f t="shared" si="50"/>
        <v/>
      </c>
      <c r="AF153" s="45" t="str">
        <f t="shared" si="55"/>
        <v/>
      </c>
      <c r="AG153" s="45" t="str">
        <f t="shared" si="56"/>
        <v/>
      </c>
      <c r="AH153" s="200" t="str">
        <f t="shared" si="59"/>
        <v/>
      </c>
      <c r="AI153" s="201" t="str">
        <f t="shared" si="57"/>
        <v/>
      </c>
      <c r="AJ153" s="200" t="str">
        <f t="shared" si="46"/>
        <v/>
      </c>
      <c r="AK153" s="200" t="str">
        <f>IF(AH153&lt;AI153,Übersetzungstexte!A$184,"")</f>
        <v/>
      </c>
      <c r="AL153" s="201" t="str">
        <f t="shared" si="58"/>
        <v/>
      </c>
      <c r="AM153" s="113"/>
    </row>
    <row r="154" spans="1:39" s="202" customFormat="1" ht="16.899999999999999" customHeight="1">
      <c r="A154" s="335"/>
      <c r="B154" s="479"/>
      <c r="C154" s="480"/>
      <c r="D154" s="481"/>
      <c r="E154" s="475"/>
      <c r="F154" s="198"/>
      <c r="G154" s="175"/>
      <c r="H154" s="336"/>
      <c r="I154" s="143"/>
      <c r="J154" s="251"/>
      <c r="K154" s="143"/>
      <c r="L154" s="252"/>
      <c r="M154" s="198" t="str">
        <f t="shared" si="48"/>
        <v/>
      </c>
      <c r="N154" s="175"/>
      <c r="O154" s="203"/>
      <c r="P154" s="175"/>
      <c r="Q154" s="203"/>
      <c r="R154" s="175"/>
      <c r="S154" s="143"/>
      <c r="T154" s="252"/>
      <c r="U154" s="204"/>
      <c r="V154" s="205"/>
      <c r="W154" s="206"/>
      <c r="X154" s="193"/>
      <c r="Y154" s="199">
        <f t="shared" si="51"/>
        <v>0</v>
      </c>
      <c r="Z154" s="199">
        <f>IF('1042Ef Décompte'!D158="",0,1)</f>
        <v>0</v>
      </c>
      <c r="AA154" s="45" t="e">
        <f t="shared" si="52"/>
        <v>#VALUE!</v>
      </c>
      <c r="AB154" s="45">
        <f t="shared" si="53"/>
        <v>0</v>
      </c>
      <c r="AC154" s="56" t="str">
        <f t="shared" si="54"/>
        <v/>
      </c>
      <c r="AD154" s="45" t="str">
        <f t="shared" si="49"/>
        <v/>
      </c>
      <c r="AE154" s="45" t="str">
        <f t="shared" si="50"/>
        <v/>
      </c>
      <c r="AF154" s="45" t="str">
        <f t="shared" si="55"/>
        <v/>
      </c>
      <c r="AG154" s="45" t="str">
        <f t="shared" si="56"/>
        <v/>
      </c>
      <c r="AH154" s="200" t="str">
        <f t="shared" si="59"/>
        <v/>
      </c>
      <c r="AI154" s="201" t="str">
        <f t="shared" si="57"/>
        <v/>
      </c>
      <c r="AJ154" s="200" t="str">
        <f t="shared" si="46"/>
        <v/>
      </c>
      <c r="AK154" s="200" t="str">
        <f>IF(AH154&lt;AI154,Übersetzungstexte!A$184,"")</f>
        <v/>
      </c>
      <c r="AL154" s="201" t="str">
        <f t="shared" si="58"/>
        <v/>
      </c>
      <c r="AM154" s="113"/>
    </row>
    <row r="155" spans="1:39" s="202" customFormat="1" ht="16.899999999999999" customHeight="1">
      <c r="A155" s="335"/>
      <c r="B155" s="479"/>
      <c r="C155" s="480"/>
      <c r="D155" s="481"/>
      <c r="E155" s="475"/>
      <c r="F155" s="198"/>
      <c r="G155" s="175"/>
      <c r="H155" s="336"/>
      <c r="I155" s="143"/>
      <c r="J155" s="251"/>
      <c r="K155" s="143"/>
      <c r="L155" s="252"/>
      <c r="M155" s="198" t="str">
        <f t="shared" si="48"/>
        <v/>
      </c>
      <c r="N155" s="175"/>
      <c r="O155" s="203"/>
      <c r="P155" s="175"/>
      <c r="Q155" s="203"/>
      <c r="R155" s="175"/>
      <c r="S155" s="143"/>
      <c r="T155" s="252"/>
      <c r="U155" s="204"/>
      <c r="V155" s="205"/>
      <c r="W155" s="206"/>
      <c r="X155" s="193"/>
      <c r="Y155" s="199">
        <f t="shared" si="51"/>
        <v>0</v>
      </c>
      <c r="Z155" s="199">
        <f>IF('1042Ef Décompte'!D159="",0,1)</f>
        <v>0</v>
      </c>
      <c r="AA155" s="45" t="e">
        <f t="shared" si="52"/>
        <v>#VALUE!</v>
      </c>
      <c r="AB155" s="45">
        <f t="shared" si="53"/>
        <v>0</v>
      </c>
      <c r="AC155" s="56" t="str">
        <f t="shared" si="54"/>
        <v/>
      </c>
      <c r="AD155" s="45" t="str">
        <f t="shared" si="49"/>
        <v/>
      </c>
      <c r="AE155" s="45" t="str">
        <f t="shared" si="50"/>
        <v/>
      </c>
      <c r="AF155" s="45" t="str">
        <f t="shared" si="55"/>
        <v/>
      </c>
      <c r="AG155" s="45" t="str">
        <f t="shared" si="56"/>
        <v/>
      </c>
      <c r="AH155" s="200" t="str">
        <f t="shared" si="59"/>
        <v/>
      </c>
      <c r="AI155" s="201" t="str">
        <f t="shared" si="57"/>
        <v/>
      </c>
      <c r="AJ155" s="200" t="str">
        <f t="shared" si="46"/>
        <v/>
      </c>
      <c r="AK155" s="200" t="str">
        <f>IF(AH155&lt;AI155,Übersetzungstexte!A$184,"")</f>
        <v/>
      </c>
      <c r="AL155" s="201" t="str">
        <f t="shared" si="58"/>
        <v/>
      </c>
      <c r="AM155" s="113"/>
    </row>
    <row r="156" spans="1:39" s="202" customFormat="1" ht="16.899999999999999" customHeight="1">
      <c r="A156" s="335"/>
      <c r="B156" s="479"/>
      <c r="C156" s="480"/>
      <c r="D156" s="481"/>
      <c r="E156" s="475"/>
      <c r="F156" s="198"/>
      <c r="G156" s="175"/>
      <c r="H156" s="336"/>
      <c r="I156" s="143"/>
      <c r="J156" s="251"/>
      <c r="K156" s="143"/>
      <c r="L156" s="252"/>
      <c r="M156" s="198" t="str">
        <f t="shared" si="48"/>
        <v/>
      </c>
      <c r="N156" s="175"/>
      <c r="O156" s="203"/>
      <c r="P156" s="175"/>
      <c r="Q156" s="203"/>
      <c r="R156" s="175"/>
      <c r="S156" s="143"/>
      <c r="T156" s="252"/>
      <c r="U156" s="204"/>
      <c r="V156" s="205"/>
      <c r="W156" s="206"/>
      <c r="X156" s="193"/>
      <c r="Y156" s="199">
        <f t="shared" si="51"/>
        <v>0</v>
      </c>
      <c r="Z156" s="199">
        <f>IF('1042Ef Décompte'!D160="",0,1)</f>
        <v>0</v>
      </c>
      <c r="AA156" s="45" t="e">
        <f t="shared" si="52"/>
        <v>#VALUE!</v>
      </c>
      <c r="AB156" s="45">
        <f t="shared" si="53"/>
        <v>0</v>
      </c>
      <c r="AC156" s="56" t="str">
        <f t="shared" si="54"/>
        <v/>
      </c>
      <c r="AD156" s="45" t="str">
        <f t="shared" si="49"/>
        <v/>
      </c>
      <c r="AE156" s="45" t="str">
        <f t="shared" si="50"/>
        <v/>
      </c>
      <c r="AF156" s="45" t="str">
        <f t="shared" si="55"/>
        <v/>
      </c>
      <c r="AG156" s="45" t="str">
        <f t="shared" si="56"/>
        <v/>
      </c>
      <c r="AH156" s="200" t="str">
        <f t="shared" si="59"/>
        <v/>
      </c>
      <c r="AI156" s="201" t="str">
        <f t="shared" si="57"/>
        <v/>
      </c>
      <c r="AJ156" s="200" t="str">
        <f t="shared" si="46"/>
        <v/>
      </c>
      <c r="AK156" s="200" t="str">
        <f>IF(AH156&lt;AI156,Übersetzungstexte!A$184,"")</f>
        <v/>
      </c>
      <c r="AL156" s="201" t="str">
        <f t="shared" si="58"/>
        <v/>
      </c>
      <c r="AM156" s="113"/>
    </row>
    <row r="157" spans="1:39" s="202" customFormat="1" ht="16.899999999999999" customHeight="1">
      <c r="A157" s="335"/>
      <c r="B157" s="479"/>
      <c r="C157" s="480"/>
      <c r="D157" s="481"/>
      <c r="E157" s="475"/>
      <c r="F157" s="198"/>
      <c r="G157" s="175"/>
      <c r="H157" s="336"/>
      <c r="I157" s="143"/>
      <c r="J157" s="251"/>
      <c r="K157" s="143"/>
      <c r="L157" s="252"/>
      <c r="M157" s="198" t="str">
        <f t="shared" si="48"/>
        <v/>
      </c>
      <c r="N157" s="175"/>
      <c r="O157" s="203"/>
      <c r="P157" s="175"/>
      <c r="Q157" s="203"/>
      <c r="R157" s="175"/>
      <c r="S157" s="143"/>
      <c r="T157" s="252"/>
      <c r="U157" s="204"/>
      <c r="V157" s="205"/>
      <c r="W157" s="206"/>
      <c r="X157" s="193"/>
      <c r="Y157" s="199">
        <f t="shared" si="51"/>
        <v>0</v>
      </c>
      <c r="Z157" s="199">
        <f>IF('1042Ef Décompte'!D161="",0,1)</f>
        <v>0</v>
      </c>
      <c r="AA157" s="45" t="e">
        <f t="shared" si="52"/>
        <v>#VALUE!</v>
      </c>
      <c r="AB157" s="45">
        <f t="shared" si="53"/>
        <v>0</v>
      </c>
      <c r="AC157" s="56" t="str">
        <f t="shared" si="54"/>
        <v/>
      </c>
      <c r="AD157" s="45" t="str">
        <f t="shared" si="49"/>
        <v/>
      </c>
      <c r="AE157" s="45" t="str">
        <f t="shared" si="50"/>
        <v/>
      </c>
      <c r="AF157" s="45" t="str">
        <f t="shared" si="55"/>
        <v/>
      </c>
      <c r="AG157" s="45" t="str">
        <f t="shared" si="56"/>
        <v/>
      </c>
      <c r="AH157" s="200" t="str">
        <f t="shared" si="59"/>
        <v/>
      </c>
      <c r="AI157" s="201" t="str">
        <f t="shared" si="57"/>
        <v/>
      </c>
      <c r="AJ157" s="200" t="str">
        <f t="shared" si="46"/>
        <v/>
      </c>
      <c r="AK157" s="200" t="str">
        <f>IF(AH157&lt;AI157,Übersetzungstexte!A$184,"")</f>
        <v/>
      </c>
      <c r="AL157" s="201" t="str">
        <f t="shared" si="58"/>
        <v/>
      </c>
      <c r="AM157" s="113"/>
    </row>
    <row r="158" spans="1:39" s="202" customFormat="1" ht="16.899999999999999" customHeight="1">
      <c r="A158" s="335"/>
      <c r="B158" s="479"/>
      <c r="C158" s="480"/>
      <c r="D158" s="481"/>
      <c r="E158" s="475"/>
      <c r="F158" s="198"/>
      <c r="G158" s="175"/>
      <c r="H158" s="336"/>
      <c r="I158" s="143"/>
      <c r="J158" s="251"/>
      <c r="K158" s="143"/>
      <c r="L158" s="252"/>
      <c r="M158" s="198" t="str">
        <f t="shared" si="48"/>
        <v/>
      </c>
      <c r="N158" s="175"/>
      <c r="O158" s="203"/>
      <c r="P158" s="175"/>
      <c r="Q158" s="203"/>
      <c r="R158" s="175"/>
      <c r="S158" s="143"/>
      <c r="T158" s="252"/>
      <c r="U158" s="204"/>
      <c r="V158" s="205"/>
      <c r="W158" s="206"/>
      <c r="X158" s="193"/>
      <c r="Y158" s="199">
        <f t="shared" si="51"/>
        <v>0</v>
      </c>
      <c r="Z158" s="199">
        <f>IF('1042Ef Décompte'!D162="",0,1)</f>
        <v>0</v>
      </c>
      <c r="AA158" s="45" t="e">
        <f t="shared" si="52"/>
        <v>#VALUE!</v>
      </c>
      <c r="AB158" s="45">
        <f t="shared" si="53"/>
        <v>0</v>
      </c>
      <c r="AC158" s="56" t="str">
        <f t="shared" si="54"/>
        <v/>
      </c>
      <c r="AD158" s="45" t="str">
        <f t="shared" si="49"/>
        <v/>
      </c>
      <c r="AE158" s="45" t="str">
        <f t="shared" si="50"/>
        <v/>
      </c>
      <c r="AF158" s="45" t="str">
        <f t="shared" si="55"/>
        <v/>
      </c>
      <c r="AG158" s="45" t="str">
        <f t="shared" si="56"/>
        <v/>
      </c>
      <c r="AH158" s="200" t="str">
        <f t="shared" si="59"/>
        <v/>
      </c>
      <c r="AI158" s="201" t="str">
        <f t="shared" si="57"/>
        <v/>
      </c>
      <c r="AJ158" s="200" t="str">
        <f t="shared" si="46"/>
        <v/>
      </c>
      <c r="AK158" s="200" t="str">
        <f>IF(AH158&lt;AI158,Übersetzungstexte!A$184,"")</f>
        <v/>
      </c>
      <c r="AL158" s="201" t="str">
        <f t="shared" si="58"/>
        <v/>
      </c>
      <c r="AM158" s="113"/>
    </row>
    <row r="159" spans="1:39" s="202" customFormat="1" ht="16.899999999999999" customHeight="1">
      <c r="A159" s="335"/>
      <c r="B159" s="479"/>
      <c r="C159" s="480"/>
      <c r="D159" s="481"/>
      <c r="E159" s="475"/>
      <c r="F159" s="198"/>
      <c r="G159" s="175"/>
      <c r="H159" s="336"/>
      <c r="I159" s="143"/>
      <c r="J159" s="251"/>
      <c r="K159" s="143"/>
      <c r="L159" s="252"/>
      <c r="M159" s="198" t="str">
        <f t="shared" si="48"/>
        <v/>
      </c>
      <c r="N159" s="175"/>
      <c r="O159" s="203"/>
      <c r="P159" s="175"/>
      <c r="Q159" s="203"/>
      <c r="R159" s="175"/>
      <c r="S159" s="143"/>
      <c r="T159" s="252"/>
      <c r="U159" s="204"/>
      <c r="V159" s="205"/>
      <c r="W159" s="206"/>
      <c r="X159" s="193"/>
      <c r="Y159" s="199">
        <f t="shared" si="51"/>
        <v>0</v>
      </c>
      <c r="Z159" s="199">
        <f>IF('1042Ef Décompte'!D163="",0,1)</f>
        <v>0</v>
      </c>
      <c r="AA159" s="45" t="e">
        <f t="shared" si="52"/>
        <v>#VALUE!</v>
      </c>
      <c r="AB159" s="45">
        <f t="shared" si="53"/>
        <v>0</v>
      </c>
      <c r="AC159" s="56" t="str">
        <f t="shared" si="54"/>
        <v/>
      </c>
      <c r="AD159" s="45" t="str">
        <f t="shared" si="49"/>
        <v/>
      </c>
      <c r="AE159" s="45" t="str">
        <f t="shared" si="50"/>
        <v/>
      </c>
      <c r="AF159" s="45" t="str">
        <f t="shared" si="55"/>
        <v/>
      </c>
      <c r="AG159" s="45" t="str">
        <f t="shared" si="56"/>
        <v/>
      </c>
      <c r="AH159" s="200" t="str">
        <f t="shared" si="59"/>
        <v/>
      </c>
      <c r="AI159" s="201" t="str">
        <f t="shared" si="57"/>
        <v/>
      </c>
      <c r="AJ159" s="200" t="str">
        <f t="shared" si="46"/>
        <v/>
      </c>
      <c r="AK159" s="200" t="str">
        <f>IF(AH159&lt;AI159,Übersetzungstexte!A$184,"")</f>
        <v/>
      </c>
      <c r="AL159" s="201" t="str">
        <f t="shared" si="58"/>
        <v/>
      </c>
      <c r="AM159" s="113"/>
    </row>
    <row r="160" spans="1:39" s="202" customFormat="1" ht="16.899999999999999" customHeight="1">
      <c r="A160" s="335"/>
      <c r="B160" s="479"/>
      <c r="C160" s="480"/>
      <c r="D160" s="481"/>
      <c r="E160" s="475"/>
      <c r="F160" s="198"/>
      <c r="G160" s="175"/>
      <c r="H160" s="336"/>
      <c r="I160" s="143"/>
      <c r="J160" s="251"/>
      <c r="K160" s="143"/>
      <c r="L160" s="252"/>
      <c r="M160" s="198" t="str">
        <f t="shared" si="48"/>
        <v/>
      </c>
      <c r="N160" s="175"/>
      <c r="O160" s="203"/>
      <c r="P160" s="175"/>
      <c r="Q160" s="203"/>
      <c r="R160" s="175"/>
      <c r="S160" s="143"/>
      <c r="T160" s="252"/>
      <c r="U160" s="204"/>
      <c r="V160" s="205"/>
      <c r="W160" s="206"/>
      <c r="X160" s="193"/>
      <c r="Y160" s="199">
        <f t="shared" si="51"/>
        <v>0</v>
      </c>
      <c r="Z160" s="199">
        <f>IF('1042Ef Décompte'!D164="",0,1)</f>
        <v>0</v>
      </c>
      <c r="AA160" s="45" t="e">
        <f t="shared" si="52"/>
        <v>#VALUE!</v>
      </c>
      <c r="AB160" s="45">
        <f t="shared" si="53"/>
        <v>0</v>
      </c>
      <c r="AC160" s="56" t="str">
        <f t="shared" si="54"/>
        <v/>
      </c>
      <c r="AD160" s="45" t="str">
        <f t="shared" si="49"/>
        <v/>
      </c>
      <c r="AE160" s="45" t="str">
        <f t="shared" si="50"/>
        <v/>
      </c>
      <c r="AF160" s="45" t="str">
        <f t="shared" si="55"/>
        <v/>
      </c>
      <c r="AG160" s="45" t="str">
        <f t="shared" si="56"/>
        <v/>
      </c>
      <c r="AH160" s="200" t="str">
        <f t="shared" si="59"/>
        <v/>
      </c>
      <c r="AI160" s="201" t="str">
        <f t="shared" si="57"/>
        <v/>
      </c>
      <c r="AJ160" s="200" t="str">
        <f t="shared" si="46"/>
        <v/>
      </c>
      <c r="AK160" s="200" t="str">
        <f>IF(AH160&lt;AI160,Übersetzungstexte!A$184,"")</f>
        <v/>
      </c>
      <c r="AL160" s="201" t="str">
        <f t="shared" si="58"/>
        <v/>
      </c>
      <c r="AM160" s="113"/>
    </row>
    <row r="161" spans="1:39" s="202" customFormat="1" ht="16.899999999999999" customHeight="1">
      <c r="A161" s="335"/>
      <c r="B161" s="479"/>
      <c r="C161" s="480"/>
      <c r="D161" s="481"/>
      <c r="E161" s="475"/>
      <c r="F161" s="198"/>
      <c r="G161" s="175"/>
      <c r="H161" s="336"/>
      <c r="I161" s="143"/>
      <c r="J161" s="251"/>
      <c r="K161" s="143"/>
      <c r="L161" s="252"/>
      <c r="M161" s="198" t="str">
        <f t="shared" si="48"/>
        <v/>
      </c>
      <c r="N161" s="175"/>
      <c r="O161" s="203"/>
      <c r="P161" s="175"/>
      <c r="Q161" s="203"/>
      <c r="R161" s="175"/>
      <c r="S161" s="143"/>
      <c r="T161" s="252"/>
      <c r="U161" s="204"/>
      <c r="V161" s="205"/>
      <c r="W161" s="206"/>
      <c r="X161" s="193"/>
      <c r="Y161" s="199">
        <f t="shared" si="51"/>
        <v>0</v>
      </c>
      <c r="Z161" s="199">
        <f>IF('1042Ef Décompte'!D165="",0,1)</f>
        <v>0</v>
      </c>
      <c r="AA161" s="45" t="e">
        <f t="shared" si="52"/>
        <v>#VALUE!</v>
      </c>
      <c r="AB161" s="45">
        <f t="shared" si="53"/>
        <v>0</v>
      </c>
      <c r="AC161" s="56" t="str">
        <f t="shared" si="54"/>
        <v/>
      </c>
      <c r="AD161" s="45" t="str">
        <f t="shared" si="49"/>
        <v/>
      </c>
      <c r="AE161" s="45" t="str">
        <f t="shared" si="50"/>
        <v/>
      </c>
      <c r="AF161" s="45" t="str">
        <f t="shared" si="55"/>
        <v/>
      </c>
      <c r="AG161" s="45" t="str">
        <f t="shared" si="56"/>
        <v/>
      </c>
      <c r="AH161" s="200" t="str">
        <f t="shared" si="59"/>
        <v/>
      </c>
      <c r="AI161" s="201" t="str">
        <f t="shared" si="57"/>
        <v/>
      </c>
      <c r="AJ161" s="200" t="str">
        <f t="shared" si="46"/>
        <v/>
      </c>
      <c r="AK161" s="200" t="str">
        <f>IF(AH161&lt;AI161,Übersetzungstexte!A$184,"")</f>
        <v/>
      </c>
      <c r="AL161" s="201" t="str">
        <f t="shared" si="58"/>
        <v/>
      </c>
      <c r="AM161" s="113"/>
    </row>
    <row r="162" spans="1:39" s="202" customFormat="1" ht="16.899999999999999" customHeight="1">
      <c r="A162" s="335"/>
      <c r="B162" s="479"/>
      <c r="C162" s="480"/>
      <c r="D162" s="481"/>
      <c r="E162" s="475"/>
      <c r="F162" s="198"/>
      <c r="G162" s="175"/>
      <c r="H162" s="336"/>
      <c r="I162" s="143"/>
      <c r="J162" s="251"/>
      <c r="K162" s="143"/>
      <c r="L162" s="252"/>
      <c r="M162" s="198" t="str">
        <f t="shared" si="48"/>
        <v/>
      </c>
      <c r="N162" s="175"/>
      <c r="O162" s="203"/>
      <c r="P162" s="175"/>
      <c r="Q162" s="203"/>
      <c r="R162" s="175"/>
      <c r="S162" s="143"/>
      <c r="T162" s="252"/>
      <c r="U162" s="204"/>
      <c r="V162" s="205"/>
      <c r="W162" s="206"/>
      <c r="X162" s="193"/>
      <c r="Y162" s="199">
        <f t="shared" si="51"/>
        <v>0</v>
      </c>
      <c r="Z162" s="199">
        <f>IF('1042Ef Décompte'!D166="",0,1)</f>
        <v>0</v>
      </c>
      <c r="AA162" s="45" t="e">
        <f t="shared" si="52"/>
        <v>#VALUE!</v>
      </c>
      <c r="AB162" s="45">
        <f t="shared" si="53"/>
        <v>0</v>
      </c>
      <c r="AC162" s="56" t="str">
        <f t="shared" si="54"/>
        <v/>
      </c>
      <c r="AD162" s="45" t="str">
        <f t="shared" si="49"/>
        <v/>
      </c>
      <c r="AE162" s="45" t="str">
        <f t="shared" si="50"/>
        <v/>
      </c>
      <c r="AF162" s="45" t="str">
        <f t="shared" si="55"/>
        <v/>
      </c>
      <c r="AG162" s="45" t="str">
        <f t="shared" si="56"/>
        <v/>
      </c>
      <c r="AH162" s="200" t="str">
        <f t="shared" si="59"/>
        <v/>
      </c>
      <c r="AI162" s="201" t="str">
        <f t="shared" si="57"/>
        <v/>
      </c>
      <c r="AJ162" s="200" t="str">
        <f t="shared" si="46"/>
        <v/>
      </c>
      <c r="AK162" s="200" t="str">
        <f>IF(AH162&lt;AI162,Übersetzungstexte!A$184,"")</f>
        <v/>
      </c>
      <c r="AL162" s="201" t="str">
        <f t="shared" si="58"/>
        <v/>
      </c>
      <c r="AM162" s="113"/>
    </row>
    <row r="163" spans="1:39" s="202" customFormat="1" ht="16.899999999999999" customHeight="1">
      <c r="A163" s="335"/>
      <c r="B163" s="479"/>
      <c r="C163" s="480"/>
      <c r="D163" s="481"/>
      <c r="E163" s="475"/>
      <c r="F163" s="198"/>
      <c r="G163" s="175"/>
      <c r="H163" s="336"/>
      <c r="I163" s="143"/>
      <c r="J163" s="251"/>
      <c r="K163" s="143"/>
      <c r="L163" s="252"/>
      <c r="M163" s="198" t="str">
        <f t="shared" si="48"/>
        <v/>
      </c>
      <c r="N163" s="175"/>
      <c r="O163" s="203"/>
      <c r="P163" s="175"/>
      <c r="Q163" s="203"/>
      <c r="R163" s="175"/>
      <c r="S163" s="143"/>
      <c r="T163" s="252"/>
      <c r="U163" s="204"/>
      <c r="V163" s="205"/>
      <c r="W163" s="206"/>
      <c r="X163" s="193"/>
      <c r="Y163" s="199">
        <f t="shared" si="51"/>
        <v>0</v>
      </c>
      <c r="Z163" s="199">
        <f>IF('1042Ef Décompte'!D167="",0,1)</f>
        <v>0</v>
      </c>
      <c r="AA163" s="45" t="e">
        <f t="shared" si="52"/>
        <v>#VALUE!</v>
      </c>
      <c r="AB163" s="45">
        <f t="shared" si="53"/>
        <v>0</v>
      </c>
      <c r="AC163" s="56" t="str">
        <f t="shared" si="54"/>
        <v/>
      </c>
      <c r="AD163" s="45" t="str">
        <f t="shared" si="49"/>
        <v/>
      </c>
      <c r="AE163" s="45" t="str">
        <f t="shared" si="50"/>
        <v/>
      </c>
      <c r="AF163" s="45" t="str">
        <f t="shared" si="55"/>
        <v/>
      </c>
      <c r="AG163" s="45" t="str">
        <f t="shared" si="56"/>
        <v/>
      </c>
      <c r="AH163" s="200" t="str">
        <f t="shared" si="59"/>
        <v/>
      </c>
      <c r="AI163" s="201" t="str">
        <f t="shared" si="57"/>
        <v/>
      </c>
      <c r="AJ163" s="200" t="str">
        <f t="shared" si="46"/>
        <v/>
      </c>
      <c r="AK163" s="200" t="str">
        <f>IF(AH163&lt;AI163,Übersetzungstexte!A$184,"")</f>
        <v/>
      </c>
      <c r="AL163" s="201" t="str">
        <f t="shared" si="58"/>
        <v/>
      </c>
      <c r="AM163" s="113"/>
    </row>
    <row r="164" spans="1:39" s="202" customFormat="1" ht="16.899999999999999" customHeight="1">
      <c r="A164" s="335"/>
      <c r="B164" s="479"/>
      <c r="C164" s="480"/>
      <c r="D164" s="481"/>
      <c r="E164" s="475"/>
      <c r="F164" s="198"/>
      <c r="G164" s="175"/>
      <c r="H164" s="336"/>
      <c r="I164" s="143"/>
      <c r="J164" s="251"/>
      <c r="K164" s="143"/>
      <c r="L164" s="252"/>
      <c r="M164" s="198" t="str">
        <f t="shared" si="48"/>
        <v/>
      </c>
      <c r="N164" s="175"/>
      <c r="O164" s="203"/>
      <c r="P164" s="175"/>
      <c r="Q164" s="203"/>
      <c r="R164" s="175"/>
      <c r="S164" s="143"/>
      <c r="T164" s="252"/>
      <c r="U164" s="204"/>
      <c r="V164" s="205"/>
      <c r="W164" s="206"/>
      <c r="X164" s="193"/>
      <c r="Y164" s="199">
        <f t="shared" si="51"/>
        <v>0</v>
      </c>
      <c r="Z164" s="199">
        <f>IF('1042Ef Décompte'!D168="",0,1)</f>
        <v>0</v>
      </c>
      <c r="AA164" s="45" t="e">
        <f t="shared" si="52"/>
        <v>#VALUE!</v>
      </c>
      <c r="AB164" s="45">
        <f t="shared" si="53"/>
        <v>0</v>
      </c>
      <c r="AC164" s="56" t="str">
        <f t="shared" si="54"/>
        <v/>
      </c>
      <c r="AD164" s="45" t="str">
        <f t="shared" si="49"/>
        <v/>
      </c>
      <c r="AE164" s="45" t="str">
        <f t="shared" si="50"/>
        <v/>
      </c>
      <c r="AF164" s="45" t="str">
        <f t="shared" si="55"/>
        <v/>
      </c>
      <c r="AG164" s="45" t="str">
        <f t="shared" si="56"/>
        <v/>
      </c>
      <c r="AH164" s="200" t="str">
        <f t="shared" si="59"/>
        <v/>
      </c>
      <c r="AI164" s="201" t="str">
        <f t="shared" si="57"/>
        <v/>
      </c>
      <c r="AJ164" s="200" t="str">
        <f t="shared" si="46"/>
        <v/>
      </c>
      <c r="AK164" s="200" t="str">
        <f>IF(AH164&lt;AI164,Übersetzungstexte!A$184,"")</f>
        <v/>
      </c>
      <c r="AL164" s="201" t="str">
        <f t="shared" si="58"/>
        <v/>
      </c>
      <c r="AM164" s="113"/>
    </row>
    <row r="165" spans="1:39" s="202" customFormat="1" ht="16.899999999999999" customHeight="1">
      <c r="A165" s="335"/>
      <c r="B165" s="479"/>
      <c r="C165" s="480"/>
      <c r="D165" s="481"/>
      <c r="E165" s="475"/>
      <c r="F165" s="198"/>
      <c r="G165" s="175"/>
      <c r="H165" s="336"/>
      <c r="I165" s="143"/>
      <c r="J165" s="251"/>
      <c r="K165" s="143"/>
      <c r="L165" s="252"/>
      <c r="M165" s="198" t="str">
        <f t="shared" si="48"/>
        <v/>
      </c>
      <c r="N165" s="175"/>
      <c r="O165" s="203"/>
      <c r="P165" s="175"/>
      <c r="Q165" s="203"/>
      <c r="R165" s="175"/>
      <c r="S165" s="143"/>
      <c r="T165" s="252"/>
      <c r="U165" s="204"/>
      <c r="V165" s="205"/>
      <c r="W165" s="206"/>
      <c r="X165" s="193"/>
      <c r="Y165" s="199">
        <f t="shared" si="51"/>
        <v>0</v>
      </c>
      <c r="Z165" s="199">
        <f>IF('1042Ef Décompte'!D169="",0,1)</f>
        <v>0</v>
      </c>
      <c r="AA165" s="45" t="e">
        <f t="shared" si="52"/>
        <v>#VALUE!</v>
      </c>
      <c r="AB165" s="45">
        <f t="shared" si="53"/>
        <v>0</v>
      </c>
      <c r="AC165" s="56" t="str">
        <f t="shared" si="54"/>
        <v/>
      </c>
      <c r="AD165" s="45" t="str">
        <f t="shared" si="49"/>
        <v/>
      </c>
      <c r="AE165" s="45" t="str">
        <f t="shared" si="50"/>
        <v/>
      </c>
      <c r="AF165" s="45" t="str">
        <f t="shared" si="55"/>
        <v/>
      </c>
      <c r="AG165" s="45" t="str">
        <f t="shared" si="56"/>
        <v/>
      </c>
      <c r="AH165" s="200" t="str">
        <f t="shared" si="59"/>
        <v/>
      </c>
      <c r="AI165" s="201" t="str">
        <f t="shared" si="57"/>
        <v/>
      </c>
      <c r="AJ165" s="200" t="str">
        <f t="shared" si="46"/>
        <v/>
      </c>
      <c r="AK165" s="200" t="str">
        <f>IF(AH165&lt;AI165,Übersetzungstexte!A$184,"")</f>
        <v/>
      </c>
      <c r="AL165" s="201" t="str">
        <f t="shared" si="58"/>
        <v/>
      </c>
      <c r="AM165" s="113"/>
    </row>
    <row r="166" spans="1:39" s="202" customFormat="1" ht="16.899999999999999" customHeight="1">
      <c r="A166" s="335"/>
      <c r="B166" s="479"/>
      <c r="C166" s="480"/>
      <c r="D166" s="481"/>
      <c r="E166" s="475"/>
      <c r="F166" s="198"/>
      <c r="G166" s="175"/>
      <c r="H166" s="336"/>
      <c r="I166" s="143"/>
      <c r="J166" s="251"/>
      <c r="K166" s="143"/>
      <c r="L166" s="252"/>
      <c r="M166" s="198" t="str">
        <f t="shared" si="48"/>
        <v/>
      </c>
      <c r="N166" s="175"/>
      <c r="O166" s="203"/>
      <c r="P166" s="175"/>
      <c r="Q166" s="203"/>
      <c r="R166" s="175"/>
      <c r="S166" s="143"/>
      <c r="T166" s="252"/>
      <c r="U166" s="204"/>
      <c r="V166" s="205"/>
      <c r="W166" s="206"/>
      <c r="X166" s="193"/>
      <c r="Y166" s="199">
        <f t="shared" si="51"/>
        <v>0</v>
      </c>
      <c r="Z166" s="199">
        <f>IF('1042Ef Décompte'!D170="",0,1)</f>
        <v>0</v>
      </c>
      <c r="AA166" s="45" t="e">
        <f t="shared" si="52"/>
        <v>#VALUE!</v>
      </c>
      <c r="AB166" s="45">
        <f t="shared" si="53"/>
        <v>0</v>
      </c>
      <c r="AC166" s="56" t="str">
        <f t="shared" si="54"/>
        <v/>
      </c>
      <c r="AD166" s="45" t="str">
        <f t="shared" si="49"/>
        <v/>
      </c>
      <c r="AE166" s="45" t="str">
        <f t="shared" si="50"/>
        <v/>
      </c>
      <c r="AF166" s="45" t="str">
        <f t="shared" si="55"/>
        <v/>
      </c>
      <c r="AG166" s="45" t="str">
        <f t="shared" si="56"/>
        <v/>
      </c>
      <c r="AH166" s="200" t="str">
        <f t="shared" si="59"/>
        <v/>
      </c>
      <c r="AI166" s="201" t="str">
        <f t="shared" si="57"/>
        <v/>
      </c>
      <c r="AJ166" s="200" t="str">
        <f t="shared" si="46"/>
        <v/>
      </c>
      <c r="AK166" s="200" t="str">
        <f>IF(AH166&lt;AI166,Übersetzungstexte!A$184,"")</f>
        <v/>
      </c>
      <c r="AL166" s="201" t="str">
        <f t="shared" si="58"/>
        <v/>
      </c>
      <c r="AM166" s="113"/>
    </row>
    <row r="167" spans="1:39" s="202" customFormat="1" ht="16.899999999999999" customHeight="1">
      <c r="A167" s="335"/>
      <c r="B167" s="479"/>
      <c r="C167" s="480"/>
      <c r="D167" s="481"/>
      <c r="E167" s="475"/>
      <c r="F167" s="198"/>
      <c r="G167" s="175"/>
      <c r="H167" s="336"/>
      <c r="I167" s="143"/>
      <c r="J167" s="251"/>
      <c r="K167" s="143"/>
      <c r="L167" s="252"/>
      <c r="M167" s="198" t="str">
        <f t="shared" si="48"/>
        <v/>
      </c>
      <c r="N167" s="175"/>
      <c r="O167" s="203"/>
      <c r="P167" s="175"/>
      <c r="Q167" s="203"/>
      <c r="R167" s="175"/>
      <c r="S167" s="143"/>
      <c r="T167" s="252"/>
      <c r="U167" s="204"/>
      <c r="V167" s="205"/>
      <c r="W167" s="206"/>
      <c r="X167" s="193"/>
      <c r="Y167" s="199">
        <f t="shared" si="51"/>
        <v>0</v>
      </c>
      <c r="Z167" s="199">
        <f>IF('1042Ef Décompte'!D171="",0,1)</f>
        <v>0</v>
      </c>
      <c r="AA167" s="45" t="e">
        <f t="shared" si="52"/>
        <v>#VALUE!</v>
      </c>
      <c r="AB167" s="45">
        <f t="shared" si="53"/>
        <v>0</v>
      </c>
      <c r="AC167" s="56" t="str">
        <f t="shared" si="54"/>
        <v/>
      </c>
      <c r="AD167" s="45" t="str">
        <f t="shared" si="49"/>
        <v/>
      </c>
      <c r="AE167" s="45" t="str">
        <f t="shared" si="50"/>
        <v/>
      </c>
      <c r="AF167" s="45" t="str">
        <f t="shared" si="55"/>
        <v/>
      </c>
      <c r="AG167" s="45" t="str">
        <f t="shared" si="56"/>
        <v/>
      </c>
      <c r="AH167" s="200" t="str">
        <f t="shared" si="59"/>
        <v/>
      </c>
      <c r="AI167" s="201" t="str">
        <f t="shared" si="57"/>
        <v/>
      </c>
      <c r="AJ167" s="200" t="str">
        <f t="shared" si="46"/>
        <v/>
      </c>
      <c r="AK167" s="200" t="str">
        <f>IF(AH167&lt;AI167,Übersetzungstexte!A$184,"")</f>
        <v/>
      </c>
      <c r="AL167" s="201" t="str">
        <f t="shared" si="58"/>
        <v/>
      </c>
      <c r="AM167" s="113"/>
    </row>
    <row r="168" spans="1:39" s="202" customFormat="1" ht="16.899999999999999" customHeight="1">
      <c r="A168" s="335"/>
      <c r="B168" s="479"/>
      <c r="C168" s="480"/>
      <c r="D168" s="481"/>
      <c r="E168" s="475"/>
      <c r="F168" s="198"/>
      <c r="G168" s="175"/>
      <c r="H168" s="336"/>
      <c r="I168" s="143"/>
      <c r="J168" s="251"/>
      <c r="K168" s="143"/>
      <c r="L168" s="252"/>
      <c r="M168" s="198" t="str">
        <f t="shared" si="48"/>
        <v/>
      </c>
      <c r="N168" s="175"/>
      <c r="O168" s="203"/>
      <c r="P168" s="175"/>
      <c r="Q168" s="203"/>
      <c r="R168" s="175"/>
      <c r="S168" s="143"/>
      <c r="T168" s="252"/>
      <c r="U168" s="204"/>
      <c r="V168" s="205"/>
      <c r="W168" s="206"/>
      <c r="X168" s="193"/>
      <c r="Y168" s="199">
        <f t="shared" si="51"/>
        <v>0</v>
      </c>
      <c r="Z168" s="199">
        <f>IF('1042Ef Décompte'!D172="",0,1)</f>
        <v>0</v>
      </c>
      <c r="AA168" s="45" t="e">
        <f t="shared" si="52"/>
        <v>#VALUE!</v>
      </c>
      <c r="AB168" s="45">
        <f t="shared" si="53"/>
        <v>0</v>
      </c>
      <c r="AC168" s="56" t="str">
        <f t="shared" si="54"/>
        <v/>
      </c>
      <c r="AD168" s="45" t="str">
        <f t="shared" si="49"/>
        <v/>
      </c>
      <c r="AE168" s="45" t="str">
        <f t="shared" si="50"/>
        <v/>
      </c>
      <c r="AF168" s="45" t="str">
        <f t="shared" si="55"/>
        <v/>
      </c>
      <c r="AG168" s="45" t="str">
        <f t="shared" si="56"/>
        <v/>
      </c>
      <c r="AH168" s="200" t="str">
        <f t="shared" si="59"/>
        <v/>
      </c>
      <c r="AI168" s="201" t="str">
        <f t="shared" si="57"/>
        <v/>
      </c>
      <c r="AJ168" s="200" t="str">
        <f t="shared" si="46"/>
        <v/>
      </c>
      <c r="AK168" s="200" t="str">
        <f>IF(AH168&lt;AI168,Übersetzungstexte!A$184,"")</f>
        <v/>
      </c>
      <c r="AL168" s="201" t="str">
        <f t="shared" si="58"/>
        <v/>
      </c>
      <c r="AM168" s="113"/>
    </row>
    <row r="169" spans="1:39" s="202" customFormat="1" ht="16.899999999999999" customHeight="1">
      <c r="A169" s="335"/>
      <c r="B169" s="479"/>
      <c r="C169" s="480"/>
      <c r="D169" s="481"/>
      <c r="E169" s="475"/>
      <c r="F169" s="198"/>
      <c r="G169" s="175"/>
      <c r="H169" s="336"/>
      <c r="I169" s="143"/>
      <c r="J169" s="251"/>
      <c r="K169" s="143"/>
      <c r="L169" s="252"/>
      <c r="M169" s="198" t="str">
        <f t="shared" si="48"/>
        <v/>
      </c>
      <c r="N169" s="175"/>
      <c r="O169" s="203"/>
      <c r="P169" s="175"/>
      <c r="Q169" s="203"/>
      <c r="R169" s="175"/>
      <c r="S169" s="143"/>
      <c r="T169" s="252"/>
      <c r="U169" s="204"/>
      <c r="V169" s="205"/>
      <c r="W169" s="206"/>
      <c r="X169" s="193"/>
      <c r="Y169" s="199">
        <f t="shared" si="51"/>
        <v>0</v>
      </c>
      <c r="Z169" s="199">
        <f>IF('1042Ef Décompte'!D173="",0,1)</f>
        <v>0</v>
      </c>
      <c r="AA169" s="45" t="e">
        <f t="shared" si="52"/>
        <v>#VALUE!</v>
      </c>
      <c r="AB169" s="45">
        <f t="shared" si="53"/>
        <v>0</v>
      </c>
      <c r="AC169" s="56" t="str">
        <f t="shared" si="54"/>
        <v/>
      </c>
      <c r="AD169" s="45" t="str">
        <f t="shared" si="49"/>
        <v/>
      </c>
      <c r="AE169" s="45" t="str">
        <f t="shared" si="50"/>
        <v/>
      </c>
      <c r="AF169" s="45" t="str">
        <f t="shared" si="55"/>
        <v/>
      </c>
      <c r="AG169" s="45" t="str">
        <f t="shared" si="56"/>
        <v/>
      </c>
      <c r="AH169" s="200" t="str">
        <f t="shared" si="59"/>
        <v/>
      </c>
      <c r="AI169" s="201" t="str">
        <f t="shared" si="57"/>
        <v/>
      </c>
      <c r="AJ169" s="200" t="str">
        <f t="shared" si="46"/>
        <v/>
      </c>
      <c r="AK169" s="200" t="str">
        <f>IF(AH169&lt;AI169,Übersetzungstexte!A$184,"")</f>
        <v/>
      </c>
      <c r="AL169" s="201" t="str">
        <f t="shared" si="58"/>
        <v/>
      </c>
      <c r="AM169" s="113"/>
    </row>
    <row r="170" spans="1:39" s="202" customFormat="1" ht="16.899999999999999" customHeight="1">
      <c r="A170" s="335"/>
      <c r="B170" s="479"/>
      <c r="C170" s="480"/>
      <c r="D170" s="481"/>
      <c r="E170" s="475"/>
      <c r="F170" s="198"/>
      <c r="G170" s="175"/>
      <c r="H170" s="336"/>
      <c r="I170" s="143"/>
      <c r="J170" s="251"/>
      <c r="K170" s="143"/>
      <c r="L170" s="252"/>
      <c r="M170" s="198" t="str">
        <f t="shared" si="48"/>
        <v/>
      </c>
      <c r="N170" s="175"/>
      <c r="O170" s="203"/>
      <c r="P170" s="175"/>
      <c r="Q170" s="203"/>
      <c r="R170" s="175"/>
      <c r="S170" s="143"/>
      <c r="T170" s="252"/>
      <c r="U170" s="204"/>
      <c r="V170" s="205"/>
      <c r="W170" s="206"/>
      <c r="X170" s="193"/>
      <c r="Y170" s="199">
        <f t="shared" ref="Y170:Y199" si="60">IF(Y$2-YEAR(D170)&lt;Y$3,0,1)</f>
        <v>0</v>
      </c>
      <c r="Z170" s="199">
        <f>IF('1042Ef Décompte'!D174="",0,1)</f>
        <v>0</v>
      </c>
      <c r="AA170" s="45" t="e">
        <f t="shared" ref="AA170:AA199" si="61">ROUND((K170+J170)/(Y$4-(K170+J170))*100,2)</f>
        <v>#VALUE!</v>
      </c>
      <c r="AB170" s="45">
        <f t="shared" ref="AB170:AB199" si="62">ROUND(H170,0)/12</f>
        <v>0</v>
      </c>
      <c r="AC170" s="56" t="str">
        <f t="shared" ref="AC170:AC199" si="63">IF(AND(A170="",B170="",C170=""),"",ROUND((Y$4-(K170+J170))*L170/60,1))</f>
        <v/>
      </c>
      <c r="AD170" s="45" t="str">
        <f t="shared" si="49"/>
        <v/>
      </c>
      <c r="AE170" s="45" t="str">
        <f t="shared" si="50"/>
        <v/>
      </c>
      <c r="AF170" s="45" t="str">
        <f t="shared" ref="AF170:AF199" si="64">IF(OR(AND(A170="",B170="",C170=""),F170=0,F170="",AC170=0,AC170=""),"",ROUND((AB170*F170/AC170),2))</f>
        <v/>
      </c>
      <c r="AG170" s="45" t="str">
        <f t="shared" ref="AG170:AG199" si="65">IF(OR(AND(A170="",B170="",C170=""),F170=0,F170="",AC170=0,AC170=""),"",ROUND((I170/(12*AB170*F170)+1)*AB170*F170/AC170,2))</f>
        <v/>
      </c>
      <c r="AH170" s="200" t="str">
        <f t="shared" si="59"/>
        <v/>
      </c>
      <c r="AI170" s="201" t="str">
        <f t="shared" ref="AI170:AI199" si="66">IF(OR(AND(A170="",B170="",C170=""),Y$4=""),"",IF(AND(G170&gt;0,I170&gt;0),AE170, IF(G170&gt;0,AD170, IF(AND(F170&gt;0,I170&gt;0),AG170,AF170))))</f>
        <v/>
      </c>
      <c r="AJ170" s="200" t="str">
        <f t="shared" si="46"/>
        <v/>
      </c>
      <c r="AK170" s="200" t="str">
        <f>IF(AH170&lt;AI170,Übersetzungstexte!A$184,"")</f>
        <v/>
      </c>
      <c r="AL170" s="201" t="str">
        <f t="shared" ref="AL170:AL199" si="67">IF(AND(B170="",C170=""),"",CONCATENATE(B170,", ",C170))</f>
        <v/>
      </c>
      <c r="AM170" s="113"/>
    </row>
    <row r="171" spans="1:39" s="202" customFormat="1" ht="16.899999999999999" customHeight="1">
      <c r="A171" s="335"/>
      <c r="B171" s="479"/>
      <c r="C171" s="480"/>
      <c r="D171" s="481"/>
      <c r="E171" s="475"/>
      <c r="F171" s="198"/>
      <c r="G171" s="175"/>
      <c r="H171" s="336"/>
      <c r="I171" s="143"/>
      <c r="J171" s="251"/>
      <c r="K171" s="143"/>
      <c r="L171" s="252"/>
      <c r="M171" s="198" t="str">
        <f t="shared" ref="M171:M199" si="68">IF(A171="","",L171)</f>
        <v/>
      </c>
      <c r="N171" s="175"/>
      <c r="O171" s="203"/>
      <c r="P171" s="175"/>
      <c r="Q171" s="203"/>
      <c r="R171" s="175"/>
      <c r="S171" s="143"/>
      <c r="T171" s="252"/>
      <c r="U171" s="204"/>
      <c r="V171" s="205"/>
      <c r="W171" s="206"/>
      <c r="X171" s="193"/>
      <c r="Y171" s="199">
        <f t="shared" si="60"/>
        <v>0</v>
      </c>
      <c r="Z171" s="199">
        <f>IF('1042Ef Décompte'!D175="",0,1)</f>
        <v>0</v>
      </c>
      <c r="AA171" s="45" t="e">
        <f t="shared" si="61"/>
        <v>#VALUE!</v>
      </c>
      <c r="AB171" s="45">
        <f t="shared" si="62"/>
        <v>0</v>
      </c>
      <c r="AC171" s="56" t="str">
        <f t="shared" si="63"/>
        <v/>
      </c>
      <c r="AD171" s="45" t="str">
        <f t="shared" si="49"/>
        <v/>
      </c>
      <c r="AE171" s="45" t="str">
        <f t="shared" si="50"/>
        <v/>
      </c>
      <c r="AF171" s="45" t="str">
        <f t="shared" si="64"/>
        <v/>
      </c>
      <c r="AG171" s="45" t="str">
        <f t="shared" si="65"/>
        <v/>
      </c>
      <c r="AH171" s="200" t="str">
        <f t="shared" ref="AH171:AH199" si="69">IF(OR(AND(A171="",B171="",C171=""),AC171=0,AC171=""),"",ROUND(AH$4 / AC171,1))</f>
        <v/>
      </c>
      <c r="AI171" s="201" t="str">
        <f t="shared" si="66"/>
        <v/>
      </c>
      <c r="AJ171" s="200" t="str">
        <f t="shared" ref="AJ171:AJ199" si="70">IF(AH171&lt;AI171,AH171,AI171)</f>
        <v/>
      </c>
      <c r="AK171" s="200" t="str">
        <f>IF(AH171&lt;AI171,Übersetzungstexte!A$184,"")</f>
        <v/>
      </c>
      <c r="AL171" s="201" t="str">
        <f t="shared" si="67"/>
        <v/>
      </c>
      <c r="AM171" s="113"/>
    </row>
    <row r="172" spans="1:39" s="202" customFormat="1" ht="16.899999999999999" customHeight="1">
      <c r="A172" s="335"/>
      <c r="B172" s="479"/>
      <c r="C172" s="480"/>
      <c r="D172" s="481"/>
      <c r="E172" s="475"/>
      <c r="F172" s="198"/>
      <c r="G172" s="175"/>
      <c r="H172" s="336"/>
      <c r="I172" s="143"/>
      <c r="J172" s="251"/>
      <c r="K172" s="143"/>
      <c r="L172" s="252"/>
      <c r="M172" s="198" t="str">
        <f t="shared" si="68"/>
        <v/>
      </c>
      <c r="N172" s="175"/>
      <c r="O172" s="203"/>
      <c r="P172" s="175"/>
      <c r="Q172" s="203"/>
      <c r="R172" s="175"/>
      <c r="S172" s="143"/>
      <c r="T172" s="252"/>
      <c r="U172" s="204"/>
      <c r="V172" s="205"/>
      <c r="W172" s="206"/>
      <c r="X172" s="193"/>
      <c r="Y172" s="199">
        <f t="shared" si="60"/>
        <v>0</v>
      </c>
      <c r="Z172" s="199">
        <f>IF('1042Ef Décompte'!D176="",0,1)</f>
        <v>0</v>
      </c>
      <c r="AA172" s="45" t="e">
        <f t="shared" si="61"/>
        <v>#VALUE!</v>
      </c>
      <c r="AB172" s="45">
        <f t="shared" si="62"/>
        <v>0</v>
      </c>
      <c r="AC172" s="56" t="str">
        <f t="shared" si="63"/>
        <v/>
      </c>
      <c r="AD172" s="45" t="str">
        <f t="shared" si="49"/>
        <v/>
      </c>
      <c r="AE172" s="45" t="str">
        <f t="shared" si="50"/>
        <v/>
      </c>
      <c r="AF172" s="45" t="str">
        <f t="shared" si="64"/>
        <v/>
      </c>
      <c r="AG172" s="45" t="str">
        <f t="shared" si="65"/>
        <v/>
      </c>
      <c r="AH172" s="200" t="str">
        <f t="shared" si="69"/>
        <v/>
      </c>
      <c r="AI172" s="201" t="str">
        <f t="shared" si="66"/>
        <v/>
      </c>
      <c r="AJ172" s="200" t="str">
        <f t="shared" si="70"/>
        <v/>
      </c>
      <c r="AK172" s="200" t="str">
        <f>IF(AH172&lt;AI172,Übersetzungstexte!A$184,"")</f>
        <v/>
      </c>
      <c r="AL172" s="201" t="str">
        <f t="shared" si="67"/>
        <v/>
      </c>
      <c r="AM172" s="113"/>
    </row>
    <row r="173" spans="1:39" s="202" customFormat="1" ht="16.899999999999999" customHeight="1">
      <c r="A173" s="335"/>
      <c r="B173" s="479"/>
      <c r="C173" s="480"/>
      <c r="D173" s="481"/>
      <c r="E173" s="475"/>
      <c r="F173" s="198"/>
      <c r="G173" s="175"/>
      <c r="H173" s="336"/>
      <c r="I173" s="143"/>
      <c r="J173" s="251"/>
      <c r="K173" s="143"/>
      <c r="L173" s="252"/>
      <c r="M173" s="198" t="str">
        <f t="shared" si="68"/>
        <v/>
      </c>
      <c r="N173" s="175"/>
      <c r="O173" s="203"/>
      <c r="P173" s="175"/>
      <c r="Q173" s="203"/>
      <c r="R173" s="175"/>
      <c r="S173" s="143"/>
      <c r="T173" s="252"/>
      <c r="U173" s="204"/>
      <c r="V173" s="205"/>
      <c r="W173" s="206"/>
      <c r="X173" s="193"/>
      <c r="Y173" s="199">
        <f t="shared" si="60"/>
        <v>0</v>
      </c>
      <c r="Z173" s="199">
        <f>IF('1042Ef Décompte'!D177="",0,1)</f>
        <v>0</v>
      </c>
      <c r="AA173" s="45" t="e">
        <f t="shared" si="61"/>
        <v>#VALUE!</v>
      </c>
      <c r="AB173" s="45">
        <f t="shared" si="62"/>
        <v>0</v>
      </c>
      <c r="AC173" s="56" t="str">
        <f t="shared" si="63"/>
        <v/>
      </c>
      <c r="AD173" s="45" t="str">
        <f t="shared" si="49"/>
        <v/>
      </c>
      <c r="AE173" s="45" t="str">
        <f t="shared" si="50"/>
        <v/>
      </c>
      <c r="AF173" s="45" t="str">
        <f t="shared" si="64"/>
        <v/>
      </c>
      <c r="AG173" s="45" t="str">
        <f t="shared" si="65"/>
        <v/>
      </c>
      <c r="AH173" s="200" t="str">
        <f t="shared" si="69"/>
        <v/>
      </c>
      <c r="AI173" s="201" t="str">
        <f t="shared" si="66"/>
        <v/>
      </c>
      <c r="AJ173" s="200" t="str">
        <f t="shared" si="70"/>
        <v/>
      </c>
      <c r="AK173" s="200" t="str">
        <f>IF(AH173&lt;AI173,Übersetzungstexte!A$184,"")</f>
        <v/>
      </c>
      <c r="AL173" s="201" t="str">
        <f t="shared" si="67"/>
        <v/>
      </c>
      <c r="AM173" s="113"/>
    </row>
    <row r="174" spans="1:39" s="202" customFormat="1" ht="16.899999999999999" customHeight="1">
      <c r="A174" s="335"/>
      <c r="B174" s="479"/>
      <c r="C174" s="480"/>
      <c r="D174" s="481"/>
      <c r="E174" s="475"/>
      <c r="F174" s="198"/>
      <c r="G174" s="175"/>
      <c r="H174" s="336"/>
      <c r="I174" s="143"/>
      <c r="J174" s="251"/>
      <c r="K174" s="143"/>
      <c r="L174" s="252"/>
      <c r="M174" s="198" t="str">
        <f t="shared" si="68"/>
        <v/>
      </c>
      <c r="N174" s="175"/>
      <c r="O174" s="203"/>
      <c r="P174" s="175"/>
      <c r="Q174" s="203"/>
      <c r="R174" s="175"/>
      <c r="S174" s="143"/>
      <c r="T174" s="252"/>
      <c r="U174" s="204"/>
      <c r="V174" s="205"/>
      <c r="W174" s="206"/>
      <c r="X174" s="193"/>
      <c r="Y174" s="199">
        <f t="shared" si="60"/>
        <v>0</v>
      </c>
      <c r="Z174" s="199">
        <f>IF('1042Ef Décompte'!D178="",0,1)</f>
        <v>0</v>
      </c>
      <c r="AA174" s="45" t="e">
        <f t="shared" si="61"/>
        <v>#VALUE!</v>
      </c>
      <c r="AB174" s="45">
        <f t="shared" si="62"/>
        <v>0</v>
      </c>
      <c r="AC174" s="56" t="str">
        <f t="shared" si="63"/>
        <v/>
      </c>
      <c r="AD174" s="45" t="str">
        <f t="shared" si="49"/>
        <v/>
      </c>
      <c r="AE174" s="45" t="str">
        <f t="shared" si="50"/>
        <v/>
      </c>
      <c r="AF174" s="45" t="str">
        <f t="shared" si="64"/>
        <v/>
      </c>
      <c r="AG174" s="45" t="str">
        <f t="shared" si="65"/>
        <v/>
      </c>
      <c r="AH174" s="200" t="str">
        <f t="shared" si="69"/>
        <v/>
      </c>
      <c r="AI174" s="201" t="str">
        <f t="shared" si="66"/>
        <v/>
      </c>
      <c r="AJ174" s="200" t="str">
        <f t="shared" si="70"/>
        <v/>
      </c>
      <c r="AK174" s="200" t="str">
        <f>IF(AH174&lt;AI174,Übersetzungstexte!A$184,"")</f>
        <v/>
      </c>
      <c r="AL174" s="201" t="str">
        <f t="shared" si="67"/>
        <v/>
      </c>
      <c r="AM174" s="113"/>
    </row>
    <row r="175" spans="1:39" s="202" customFormat="1" ht="16.899999999999999" customHeight="1">
      <c r="A175" s="335"/>
      <c r="B175" s="479"/>
      <c r="C175" s="480"/>
      <c r="D175" s="481"/>
      <c r="E175" s="475"/>
      <c r="F175" s="198"/>
      <c r="G175" s="175"/>
      <c r="H175" s="336"/>
      <c r="I175" s="143"/>
      <c r="J175" s="251"/>
      <c r="K175" s="143"/>
      <c r="L175" s="252"/>
      <c r="M175" s="198" t="str">
        <f t="shared" si="68"/>
        <v/>
      </c>
      <c r="N175" s="175"/>
      <c r="O175" s="203"/>
      <c r="P175" s="175"/>
      <c r="Q175" s="203"/>
      <c r="R175" s="175"/>
      <c r="S175" s="143"/>
      <c r="T175" s="252"/>
      <c r="U175" s="204"/>
      <c r="V175" s="205"/>
      <c r="W175" s="206"/>
      <c r="X175" s="193"/>
      <c r="Y175" s="199">
        <f t="shared" si="60"/>
        <v>0</v>
      </c>
      <c r="Z175" s="199">
        <f>IF('1042Ef Décompte'!D179="",0,1)</f>
        <v>0</v>
      </c>
      <c r="AA175" s="45" t="e">
        <f t="shared" si="61"/>
        <v>#VALUE!</v>
      </c>
      <c r="AB175" s="45">
        <f t="shared" si="62"/>
        <v>0</v>
      </c>
      <c r="AC175" s="56" t="str">
        <f t="shared" si="63"/>
        <v/>
      </c>
      <c r="AD175" s="45" t="str">
        <f t="shared" si="49"/>
        <v/>
      </c>
      <c r="AE175" s="45" t="str">
        <f t="shared" si="50"/>
        <v/>
      </c>
      <c r="AF175" s="45" t="str">
        <f t="shared" si="64"/>
        <v/>
      </c>
      <c r="AG175" s="45" t="str">
        <f t="shared" si="65"/>
        <v/>
      </c>
      <c r="AH175" s="200" t="str">
        <f t="shared" si="69"/>
        <v/>
      </c>
      <c r="AI175" s="201" t="str">
        <f t="shared" si="66"/>
        <v/>
      </c>
      <c r="AJ175" s="200" t="str">
        <f t="shared" si="70"/>
        <v/>
      </c>
      <c r="AK175" s="200" t="str">
        <f>IF(AH175&lt;AI175,Übersetzungstexte!A$184,"")</f>
        <v/>
      </c>
      <c r="AL175" s="201" t="str">
        <f t="shared" si="67"/>
        <v/>
      </c>
      <c r="AM175" s="113"/>
    </row>
    <row r="176" spans="1:39" s="202" customFormat="1" ht="16.899999999999999" customHeight="1">
      <c r="A176" s="335"/>
      <c r="B176" s="479"/>
      <c r="C176" s="480"/>
      <c r="D176" s="481"/>
      <c r="E176" s="475"/>
      <c r="F176" s="198"/>
      <c r="G176" s="175"/>
      <c r="H176" s="336"/>
      <c r="I176" s="143"/>
      <c r="J176" s="251"/>
      <c r="K176" s="143"/>
      <c r="L176" s="252"/>
      <c r="M176" s="198" t="str">
        <f t="shared" si="68"/>
        <v/>
      </c>
      <c r="N176" s="175"/>
      <c r="O176" s="203"/>
      <c r="P176" s="175"/>
      <c r="Q176" s="203"/>
      <c r="R176" s="175"/>
      <c r="S176" s="143"/>
      <c r="T176" s="252"/>
      <c r="U176" s="204"/>
      <c r="V176" s="205"/>
      <c r="W176" s="206"/>
      <c r="X176" s="193"/>
      <c r="Y176" s="199">
        <f t="shared" si="60"/>
        <v>0</v>
      </c>
      <c r="Z176" s="199">
        <f>IF('1042Ef Décompte'!D180="",0,1)</f>
        <v>0</v>
      </c>
      <c r="AA176" s="45" t="e">
        <f t="shared" si="61"/>
        <v>#VALUE!</v>
      </c>
      <c r="AB176" s="45">
        <f t="shared" si="62"/>
        <v>0</v>
      </c>
      <c r="AC176" s="56" t="str">
        <f t="shared" si="63"/>
        <v/>
      </c>
      <c r="AD176" s="45" t="str">
        <f t="shared" si="49"/>
        <v/>
      </c>
      <c r="AE176" s="45" t="str">
        <f t="shared" si="50"/>
        <v/>
      </c>
      <c r="AF176" s="45" t="str">
        <f t="shared" si="64"/>
        <v/>
      </c>
      <c r="AG176" s="45" t="str">
        <f t="shared" si="65"/>
        <v/>
      </c>
      <c r="AH176" s="200" t="str">
        <f t="shared" si="69"/>
        <v/>
      </c>
      <c r="AI176" s="201" t="str">
        <f t="shared" si="66"/>
        <v/>
      </c>
      <c r="AJ176" s="200" t="str">
        <f t="shared" si="70"/>
        <v/>
      </c>
      <c r="AK176" s="200" t="str">
        <f>IF(AH176&lt;AI176,Übersetzungstexte!A$184,"")</f>
        <v/>
      </c>
      <c r="AL176" s="201" t="str">
        <f t="shared" si="67"/>
        <v/>
      </c>
      <c r="AM176" s="113"/>
    </row>
    <row r="177" spans="1:39" s="202" customFormat="1" ht="16.899999999999999" customHeight="1">
      <c r="A177" s="335"/>
      <c r="B177" s="479"/>
      <c r="C177" s="480"/>
      <c r="D177" s="481"/>
      <c r="E177" s="475"/>
      <c r="F177" s="198"/>
      <c r="G177" s="175"/>
      <c r="H177" s="336"/>
      <c r="I177" s="143"/>
      <c r="J177" s="251"/>
      <c r="K177" s="143"/>
      <c r="L177" s="252"/>
      <c r="M177" s="198" t="str">
        <f t="shared" si="68"/>
        <v/>
      </c>
      <c r="N177" s="175"/>
      <c r="O177" s="203"/>
      <c r="P177" s="175"/>
      <c r="Q177" s="203"/>
      <c r="R177" s="175"/>
      <c r="S177" s="143"/>
      <c r="T177" s="252"/>
      <c r="U177" s="204"/>
      <c r="V177" s="205"/>
      <c r="W177" s="206"/>
      <c r="X177" s="193"/>
      <c r="Y177" s="199">
        <f t="shared" si="60"/>
        <v>0</v>
      </c>
      <c r="Z177" s="199">
        <f>IF('1042Ef Décompte'!D181="",0,1)</f>
        <v>0</v>
      </c>
      <c r="AA177" s="45" t="e">
        <f t="shared" si="61"/>
        <v>#VALUE!</v>
      </c>
      <c r="AB177" s="45">
        <f t="shared" si="62"/>
        <v>0</v>
      </c>
      <c r="AC177" s="56" t="str">
        <f t="shared" si="63"/>
        <v/>
      </c>
      <c r="AD177" s="45" t="str">
        <f t="shared" si="49"/>
        <v/>
      </c>
      <c r="AE177" s="45" t="str">
        <f t="shared" si="50"/>
        <v/>
      </c>
      <c r="AF177" s="45" t="str">
        <f t="shared" si="64"/>
        <v/>
      </c>
      <c r="AG177" s="45" t="str">
        <f t="shared" si="65"/>
        <v/>
      </c>
      <c r="AH177" s="200" t="str">
        <f t="shared" si="69"/>
        <v/>
      </c>
      <c r="AI177" s="201" t="str">
        <f t="shared" si="66"/>
        <v/>
      </c>
      <c r="AJ177" s="200" t="str">
        <f t="shared" si="70"/>
        <v/>
      </c>
      <c r="AK177" s="200" t="str">
        <f>IF(AH177&lt;AI177,Übersetzungstexte!A$184,"")</f>
        <v/>
      </c>
      <c r="AL177" s="201" t="str">
        <f t="shared" si="67"/>
        <v/>
      </c>
      <c r="AM177" s="113"/>
    </row>
    <row r="178" spans="1:39" s="202" customFormat="1" ht="16.899999999999999" customHeight="1">
      <c r="A178" s="335"/>
      <c r="B178" s="479"/>
      <c r="C178" s="480"/>
      <c r="D178" s="481"/>
      <c r="E178" s="475"/>
      <c r="F178" s="198"/>
      <c r="G178" s="175"/>
      <c r="H178" s="336"/>
      <c r="I178" s="143"/>
      <c r="J178" s="251"/>
      <c r="K178" s="143"/>
      <c r="L178" s="252"/>
      <c r="M178" s="198" t="str">
        <f t="shared" si="68"/>
        <v/>
      </c>
      <c r="N178" s="175"/>
      <c r="O178" s="203"/>
      <c r="P178" s="175"/>
      <c r="Q178" s="203"/>
      <c r="R178" s="175"/>
      <c r="S178" s="143"/>
      <c r="T178" s="252"/>
      <c r="U178" s="204"/>
      <c r="V178" s="205"/>
      <c r="W178" s="206"/>
      <c r="X178" s="193"/>
      <c r="Y178" s="199">
        <f t="shared" si="60"/>
        <v>0</v>
      </c>
      <c r="Z178" s="199">
        <f>IF('1042Ef Décompte'!D182="",0,1)</f>
        <v>0</v>
      </c>
      <c r="AA178" s="45" t="e">
        <f t="shared" si="61"/>
        <v>#VALUE!</v>
      </c>
      <c r="AB178" s="45">
        <f t="shared" si="62"/>
        <v>0</v>
      </c>
      <c r="AC178" s="56" t="str">
        <f t="shared" si="63"/>
        <v/>
      </c>
      <c r="AD178" s="45" t="str">
        <f t="shared" si="49"/>
        <v/>
      </c>
      <c r="AE178" s="45" t="str">
        <f t="shared" si="50"/>
        <v/>
      </c>
      <c r="AF178" s="45" t="str">
        <f t="shared" si="64"/>
        <v/>
      </c>
      <c r="AG178" s="45" t="str">
        <f t="shared" si="65"/>
        <v/>
      </c>
      <c r="AH178" s="200" t="str">
        <f t="shared" si="69"/>
        <v/>
      </c>
      <c r="AI178" s="201" t="str">
        <f t="shared" si="66"/>
        <v/>
      </c>
      <c r="AJ178" s="200" t="str">
        <f t="shared" si="70"/>
        <v/>
      </c>
      <c r="AK178" s="200" t="str">
        <f>IF(AH178&lt;AI178,Übersetzungstexte!A$184,"")</f>
        <v/>
      </c>
      <c r="AL178" s="201" t="str">
        <f t="shared" si="67"/>
        <v/>
      </c>
      <c r="AM178" s="113"/>
    </row>
    <row r="179" spans="1:39" s="202" customFormat="1" ht="16.899999999999999" customHeight="1">
      <c r="A179" s="335"/>
      <c r="B179" s="479"/>
      <c r="C179" s="480"/>
      <c r="D179" s="481"/>
      <c r="E179" s="475"/>
      <c r="F179" s="198"/>
      <c r="G179" s="175"/>
      <c r="H179" s="336"/>
      <c r="I179" s="143"/>
      <c r="J179" s="251"/>
      <c r="K179" s="143"/>
      <c r="L179" s="252"/>
      <c r="M179" s="198" t="str">
        <f t="shared" si="68"/>
        <v/>
      </c>
      <c r="N179" s="175"/>
      <c r="O179" s="203"/>
      <c r="P179" s="175"/>
      <c r="Q179" s="203"/>
      <c r="R179" s="175"/>
      <c r="S179" s="143"/>
      <c r="T179" s="252"/>
      <c r="U179" s="204"/>
      <c r="V179" s="205"/>
      <c r="W179" s="206"/>
      <c r="X179" s="193"/>
      <c r="Y179" s="199">
        <f t="shared" si="60"/>
        <v>0</v>
      </c>
      <c r="Z179" s="199">
        <f>IF('1042Ef Décompte'!D183="",0,1)</f>
        <v>0</v>
      </c>
      <c r="AA179" s="45" t="e">
        <f t="shared" si="61"/>
        <v>#VALUE!</v>
      </c>
      <c r="AB179" s="45">
        <f t="shared" si="62"/>
        <v>0</v>
      </c>
      <c r="AC179" s="56" t="str">
        <f t="shared" si="63"/>
        <v/>
      </c>
      <c r="AD179" s="45" t="str">
        <f t="shared" si="49"/>
        <v/>
      </c>
      <c r="AE179" s="45" t="str">
        <f t="shared" si="50"/>
        <v/>
      </c>
      <c r="AF179" s="45" t="str">
        <f t="shared" si="64"/>
        <v/>
      </c>
      <c r="AG179" s="45" t="str">
        <f t="shared" si="65"/>
        <v/>
      </c>
      <c r="AH179" s="200" t="str">
        <f t="shared" si="69"/>
        <v/>
      </c>
      <c r="AI179" s="201" t="str">
        <f t="shared" si="66"/>
        <v/>
      </c>
      <c r="AJ179" s="200" t="str">
        <f t="shared" si="70"/>
        <v/>
      </c>
      <c r="AK179" s="200" t="str">
        <f>IF(AH179&lt;AI179,Übersetzungstexte!A$184,"")</f>
        <v/>
      </c>
      <c r="AL179" s="201" t="str">
        <f t="shared" si="67"/>
        <v/>
      </c>
      <c r="AM179" s="113"/>
    </row>
    <row r="180" spans="1:39" s="202" customFormat="1" ht="16.899999999999999" customHeight="1">
      <c r="A180" s="335"/>
      <c r="B180" s="479"/>
      <c r="C180" s="480"/>
      <c r="D180" s="481"/>
      <c r="E180" s="475"/>
      <c r="F180" s="198"/>
      <c r="G180" s="175"/>
      <c r="H180" s="336"/>
      <c r="I180" s="143"/>
      <c r="J180" s="251"/>
      <c r="K180" s="143"/>
      <c r="L180" s="252"/>
      <c r="M180" s="198" t="str">
        <f t="shared" si="68"/>
        <v/>
      </c>
      <c r="N180" s="175"/>
      <c r="O180" s="203"/>
      <c r="P180" s="175"/>
      <c r="Q180" s="203"/>
      <c r="R180" s="175"/>
      <c r="S180" s="143"/>
      <c r="T180" s="252"/>
      <c r="U180" s="204"/>
      <c r="V180" s="205"/>
      <c r="W180" s="206"/>
      <c r="X180" s="193"/>
      <c r="Y180" s="199">
        <f t="shared" si="60"/>
        <v>0</v>
      </c>
      <c r="Z180" s="199">
        <f>IF('1042Ef Décompte'!D184="",0,1)</f>
        <v>0</v>
      </c>
      <c r="AA180" s="45" t="e">
        <f t="shared" si="61"/>
        <v>#VALUE!</v>
      </c>
      <c r="AB180" s="45">
        <f t="shared" si="62"/>
        <v>0</v>
      </c>
      <c r="AC180" s="56" t="str">
        <f t="shared" si="63"/>
        <v/>
      </c>
      <c r="AD180" s="45" t="str">
        <f t="shared" si="49"/>
        <v/>
      </c>
      <c r="AE180" s="45" t="str">
        <f t="shared" si="50"/>
        <v/>
      </c>
      <c r="AF180" s="45" t="str">
        <f t="shared" si="64"/>
        <v/>
      </c>
      <c r="AG180" s="45" t="str">
        <f t="shared" si="65"/>
        <v/>
      </c>
      <c r="AH180" s="200" t="str">
        <f t="shared" si="69"/>
        <v/>
      </c>
      <c r="AI180" s="201" t="str">
        <f t="shared" si="66"/>
        <v/>
      </c>
      <c r="AJ180" s="200" t="str">
        <f t="shared" si="70"/>
        <v/>
      </c>
      <c r="AK180" s="200" t="str">
        <f>IF(AH180&lt;AI180,Übersetzungstexte!A$184,"")</f>
        <v/>
      </c>
      <c r="AL180" s="201" t="str">
        <f t="shared" si="67"/>
        <v/>
      </c>
      <c r="AM180" s="113"/>
    </row>
    <row r="181" spans="1:39" s="202" customFormat="1" ht="16.899999999999999" customHeight="1">
      <c r="A181" s="335"/>
      <c r="B181" s="479"/>
      <c r="C181" s="480"/>
      <c r="D181" s="481"/>
      <c r="E181" s="475"/>
      <c r="F181" s="198"/>
      <c r="G181" s="175"/>
      <c r="H181" s="336"/>
      <c r="I181" s="143"/>
      <c r="J181" s="251"/>
      <c r="K181" s="143"/>
      <c r="L181" s="252"/>
      <c r="M181" s="198" t="str">
        <f t="shared" si="68"/>
        <v/>
      </c>
      <c r="N181" s="175"/>
      <c r="O181" s="203"/>
      <c r="P181" s="175"/>
      <c r="Q181" s="203"/>
      <c r="R181" s="175"/>
      <c r="S181" s="143"/>
      <c r="T181" s="252"/>
      <c r="U181" s="204"/>
      <c r="V181" s="205"/>
      <c r="W181" s="206"/>
      <c r="X181" s="193"/>
      <c r="Y181" s="199">
        <f t="shared" si="60"/>
        <v>0</v>
      </c>
      <c r="Z181" s="199">
        <f>IF('1042Ef Décompte'!D185="",0,1)</f>
        <v>0</v>
      </c>
      <c r="AA181" s="45" t="e">
        <f t="shared" si="61"/>
        <v>#VALUE!</v>
      </c>
      <c r="AB181" s="45">
        <f t="shared" si="62"/>
        <v>0</v>
      </c>
      <c r="AC181" s="56" t="str">
        <f t="shared" si="63"/>
        <v/>
      </c>
      <c r="AD181" s="45" t="str">
        <f t="shared" si="49"/>
        <v/>
      </c>
      <c r="AE181" s="45" t="str">
        <f t="shared" si="50"/>
        <v/>
      </c>
      <c r="AF181" s="45" t="str">
        <f t="shared" si="64"/>
        <v/>
      </c>
      <c r="AG181" s="45" t="str">
        <f t="shared" si="65"/>
        <v/>
      </c>
      <c r="AH181" s="200" t="str">
        <f t="shared" si="69"/>
        <v/>
      </c>
      <c r="AI181" s="201" t="str">
        <f t="shared" si="66"/>
        <v/>
      </c>
      <c r="AJ181" s="200" t="str">
        <f t="shared" si="70"/>
        <v/>
      </c>
      <c r="AK181" s="200" t="str">
        <f>IF(AH181&lt;AI181,Übersetzungstexte!A$184,"")</f>
        <v/>
      </c>
      <c r="AL181" s="201" t="str">
        <f t="shared" si="67"/>
        <v/>
      </c>
      <c r="AM181" s="113"/>
    </row>
    <row r="182" spans="1:39" s="202" customFormat="1" ht="16.899999999999999" customHeight="1">
      <c r="A182" s="335"/>
      <c r="B182" s="479"/>
      <c r="C182" s="480"/>
      <c r="D182" s="481"/>
      <c r="E182" s="475"/>
      <c r="F182" s="198"/>
      <c r="G182" s="175"/>
      <c r="H182" s="336"/>
      <c r="I182" s="143"/>
      <c r="J182" s="251"/>
      <c r="K182" s="143"/>
      <c r="L182" s="252"/>
      <c r="M182" s="198" t="str">
        <f t="shared" si="68"/>
        <v/>
      </c>
      <c r="N182" s="175"/>
      <c r="O182" s="203"/>
      <c r="P182" s="175"/>
      <c r="Q182" s="203"/>
      <c r="R182" s="175"/>
      <c r="S182" s="143"/>
      <c r="T182" s="252"/>
      <c r="U182" s="204"/>
      <c r="V182" s="205"/>
      <c r="W182" s="206"/>
      <c r="X182" s="193"/>
      <c r="Y182" s="199">
        <f t="shared" si="60"/>
        <v>0</v>
      </c>
      <c r="Z182" s="199">
        <f>IF('1042Ef Décompte'!D186="",0,1)</f>
        <v>0</v>
      </c>
      <c r="AA182" s="45" t="e">
        <f t="shared" si="61"/>
        <v>#VALUE!</v>
      </c>
      <c r="AB182" s="45">
        <f t="shared" si="62"/>
        <v>0</v>
      </c>
      <c r="AC182" s="56" t="str">
        <f t="shared" si="63"/>
        <v/>
      </c>
      <c r="AD182" s="45" t="str">
        <f t="shared" si="49"/>
        <v/>
      </c>
      <c r="AE182" s="45" t="str">
        <f t="shared" si="50"/>
        <v/>
      </c>
      <c r="AF182" s="45" t="str">
        <f t="shared" si="64"/>
        <v/>
      </c>
      <c r="AG182" s="45" t="str">
        <f t="shared" si="65"/>
        <v/>
      </c>
      <c r="AH182" s="200" t="str">
        <f t="shared" si="69"/>
        <v/>
      </c>
      <c r="AI182" s="201" t="str">
        <f t="shared" si="66"/>
        <v/>
      </c>
      <c r="AJ182" s="200" t="str">
        <f t="shared" si="70"/>
        <v/>
      </c>
      <c r="AK182" s="200" t="str">
        <f>IF(AH182&lt;AI182,Übersetzungstexte!A$184,"")</f>
        <v/>
      </c>
      <c r="AL182" s="201" t="str">
        <f t="shared" si="67"/>
        <v/>
      </c>
      <c r="AM182" s="113"/>
    </row>
    <row r="183" spans="1:39" s="202" customFormat="1" ht="16.899999999999999" customHeight="1">
      <c r="A183" s="335"/>
      <c r="B183" s="479"/>
      <c r="C183" s="480"/>
      <c r="D183" s="481"/>
      <c r="E183" s="475"/>
      <c r="F183" s="198"/>
      <c r="G183" s="175"/>
      <c r="H183" s="336"/>
      <c r="I183" s="143"/>
      <c r="J183" s="251"/>
      <c r="K183" s="143"/>
      <c r="L183" s="252"/>
      <c r="M183" s="198" t="str">
        <f t="shared" si="68"/>
        <v/>
      </c>
      <c r="N183" s="175"/>
      <c r="O183" s="203"/>
      <c r="P183" s="175"/>
      <c r="Q183" s="203"/>
      <c r="R183" s="175"/>
      <c r="S183" s="143"/>
      <c r="T183" s="252"/>
      <c r="U183" s="204"/>
      <c r="V183" s="205"/>
      <c r="W183" s="206"/>
      <c r="X183" s="193"/>
      <c r="Y183" s="199">
        <f t="shared" si="60"/>
        <v>0</v>
      </c>
      <c r="Z183" s="199">
        <f>IF('1042Ef Décompte'!D187="",0,1)</f>
        <v>0</v>
      </c>
      <c r="AA183" s="45" t="e">
        <f t="shared" si="61"/>
        <v>#VALUE!</v>
      </c>
      <c r="AB183" s="45">
        <f t="shared" si="62"/>
        <v>0</v>
      </c>
      <c r="AC183" s="56" t="str">
        <f t="shared" si="63"/>
        <v/>
      </c>
      <c r="AD183" s="45" t="str">
        <f t="shared" si="49"/>
        <v/>
      </c>
      <c r="AE183" s="45" t="str">
        <f t="shared" si="50"/>
        <v/>
      </c>
      <c r="AF183" s="45" t="str">
        <f t="shared" si="64"/>
        <v/>
      </c>
      <c r="AG183" s="45" t="str">
        <f t="shared" si="65"/>
        <v/>
      </c>
      <c r="AH183" s="200" t="str">
        <f t="shared" si="69"/>
        <v/>
      </c>
      <c r="AI183" s="201" t="str">
        <f t="shared" si="66"/>
        <v/>
      </c>
      <c r="AJ183" s="200" t="str">
        <f t="shared" si="70"/>
        <v/>
      </c>
      <c r="AK183" s="200" t="str">
        <f>IF(AH183&lt;AI183,Übersetzungstexte!A$184,"")</f>
        <v/>
      </c>
      <c r="AL183" s="201" t="str">
        <f t="shared" si="67"/>
        <v/>
      </c>
      <c r="AM183" s="113"/>
    </row>
    <row r="184" spans="1:39" s="202" customFormat="1" ht="16.899999999999999" customHeight="1">
      <c r="A184" s="335"/>
      <c r="B184" s="479"/>
      <c r="C184" s="480"/>
      <c r="D184" s="481"/>
      <c r="E184" s="475"/>
      <c r="F184" s="198"/>
      <c r="G184" s="175"/>
      <c r="H184" s="336"/>
      <c r="I184" s="143"/>
      <c r="J184" s="251"/>
      <c r="K184" s="143"/>
      <c r="L184" s="252"/>
      <c r="M184" s="198" t="str">
        <f t="shared" si="68"/>
        <v/>
      </c>
      <c r="N184" s="175"/>
      <c r="O184" s="203"/>
      <c r="P184" s="175"/>
      <c r="Q184" s="203"/>
      <c r="R184" s="175"/>
      <c r="S184" s="143"/>
      <c r="T184" s="252"/>
      <c r="U184" s="204"/>
      <c r="V184" s="205"/>
      <c r="W184" s="206"/>
      <c r="X184" s="193"/>
      <c r="Y184" s="199">
        <f t="shared" si="60"/>
        <v>0</v>
      </c>
      <c r="Z184" s="199">
        <f>IF('1042Ef Décompte'!D188="",0,1)</f>
        <v>0</v>
      </c>
      <c r="AA184" s="45" t="e">
        <f t="shared" si="61"/>
        <v>#VALUE!</v>
      </c>
      <c r="AB184" s="45">
        <f t="shared" si="62"/>
        <v>0</v>
      </c>
      <c r="AC184" s="56" t="str">
        <f t="shared" si="63"/>
        <v/>
      </c>
      <c r="AD184" s="45" t="str">
        <f t="shared" si="49"/>
        <v/>
      </c>
      <c r="AE184" s="45" t="str">
        <f t="shared" si="50"/>
        <v/>
      </c>
      <c r="AF184" s="45" t="str">
        <f t="shared" si="64"/>
        <v/>
      </c>
      <c r="AG184" s="45" t="str">
        <f t="shared" si="65"/>
        <v/>
      </c>
      <c r="AH184" s="200" t="str">
        <f t="shared" si="69"/>
        <v/>
      </c>
      <c r="AI184" s="201" t="str">
        <f t="shared" si="66"/>
        <v/>
      </c>
      <c r="AJ184" s="200" t="str">
        <f t="shared" si="70"/>
        <v/>
      </c>
      <c r="AK184" s="200" t="str">
        <f>IF(AH184&lt;AI184,Übersetzungstexte!A$184,"")</f>
        <v/>
      </c>
      <c r="AL184" s="201" t="str">
        <f t="shared" si="67"/>
        <v/>
      </c>
      <c r="AM184" s="113"/>
    </row>
    <row r="185" spans="1:39" s="202" customFormat="1" ht="16.899999999999999" customHeight="1">
      <c r="A185" s="335"/>
      <c r="B185" s="479"/>
      <c r="C185" s="480"/>
      <c r="D185" s="481"/>
      <c r="E185" s="475"/>
      <c r="F185" s="198"/>
      <c r="G185" s="175"/>
      <c r="H185" s="336"/>
      <c r="I185" s="143"/>
      <c r="J185" s="251"/>
      <c r="K185" s="143"/>
      <c r="L185" s="252"/>
      <c r="M185" s="198" t="str">
        <f t="shared" si="68"/>
        <v/>
      </c>
      <c r="N185" s="175"/>
      <c r="O185" s="203"/>
      <c r="P185" s="175"/>
      <c r="Q185" s="203"/>
      <c r="R185" s="175"/>
      <c r="S185" s="143"/>
      <c r="T185" s="252"/>
      <c r="U185" s="204"/>
      <c r="V185" s="205"/>
      <c r="W185" s="206"/>
      <c r="X185" s="193"/>
      <c r="Y185" s="199">
        <f t="shared" si="60"/>
        <v>0</v>
      </c>
      <c r="Z185" s="199">
        <f>IF('1042Ef Décompte'!D189="",0,1)</f>
        <v>0</v>
      </c>
      <c r="AA185" s="45" t="e">
        <f t="shared" si="61"/>
        <v>#VALUE!</v>
      </c>
      <c r="AB185" s="45">
        <f t="shared" si="62"/>
        <v>0</v>
      </c>
      <c r="AC185" s="56" t="str">
        <f t="shared" si="63"/>
        <v/>
      </c>
      <c r="AD185" s="45" t="str">
        <f t="shared" si="49"/>
        <v/>
      </c>
      <c r="AE185" s="45" t="str">
        <f t="shared" si="50"/>
        <v/>
      </c>
      <c r="AF185" s="45" t="str">
        <f t="shared" si="64"/>
        <v/>
      </c>
      <c r="AG185" s="45" t="str">
        <f t="shared" si="65"/>
        <v/>
      </c>
      <c r="AH185" s="200" t="str">
        <f t="shared" si="69"/>
        <v/>
      </c>
      <c r="AI185" s="201" t="str">
        <f t="shared" si="66"/>
        <v/>
      </c>
      <c r="AJ185" s="200" t="str">
        <f t="shared" si="70"/>
        <v/>
      </c>
      <c r="AK185" s="200" t="str">
        <f>IF(AH185&lt;AI185,Übersetzungstexte!A$184,"")</f>
        <v/>
      </c>
      <c r="AL185" s="201" t="str">
        <f t="shared" si="67"/>
        <v/>
      </c>
      <c r="AM185" s="113"/>
    </row>
    <row r="186" spans="1:39" s="202" customFormat="1" ht="16.899999999999999" customHeight="1">
      <c r="A186" s="335"/>
      <c r="B186" s="479"/>
      <c r="C186" s="480"/>
      <c r="D186" s="481"/>
      <c r="E186" s="475"/>
      <c r="F186" s="198"/>
      <c r="G186" s="175"/>
      <c r="H186" s="336"/>
      <c r="I186" s="143"/>
      <c r="J186" s="251"/>
      <c r="K186" s="143"/>
      <c r="L186" s="252"/>
      <c r="M186" s="198" t="str">
        <f t="shared" si="68"/>
        <v/>
      </c>
      <c r="N186" s="175"/>
      <c r="O186" s="203"/>
      <c r="P186" s="175"/>
      <c r="Q186" s="203"/>
      <c r="R186" s="175"/>
      <c r="S186" s="143"/>
      <c r="T186" s="252"/>
      <c r="U186" s="204"/>
      <c r="V186" s="205"/>
      <c r="W186" s="206"/>
      <c r="X186" s="193"/>
      <c r="Y186" s="199">
        <f t="shared" si="60"/>
        <v>0</v>
      </c>
      <c r="Z186" s="199">
        <f>IF('1042Ef Décompte'!D190="",0,1)</f>
        <v>0</v>
      </c>
      <c r="AA186" s="45" t="e">
        <f t="shared" si="61"/>
        <v>#VALUE!</v>
      </c>
      <c r="AB186" s="45">
        <f t="shared" si="62"/>
        <v>0</v>
      </c>
      <c r="AC186" s="56" t="str">
        <f t="shared" si="63"/>
        <v/>
      </c>
      <c r="AD186" s="45" t="str">
        <f t="shared" si="49"/>
        <v/>
      </c>
      <c r="AE186" s="45" t="str">
        <f t="shared" si="50"/>
        <v/>
      </c>
      <c r="AF186" s="45" t="str">
        <f t="shared" si="64"/>
        <v/>
      </c>
      <c r="AG186" s="45" t="str">
        <f t="shared" si="65"/>
        <v/>
      </c>
      <c r="AH186" s="200" t="str">
        <f t="shared" si="69"/>
        <v/>
      </c>
      <c r="AI186" s="201" t="str">
        <f t="shared" si="66"/>
        <v/>
      </c>
      <c r="AJ186" s="200" t="str">
        <f t="shared" si="70"/>
        <v/>
      </c>
      <c r="AK186" s="200" t="str">
        <f>IF(AH186&lt;AI186,Übersetzungstexte!A$184,"")</f>
        <v/>
      </c>
      <c r="AL186" s="201" t="str">
        <f t="shared" si="67"/>
        <v/>
      </c>
      <c r="AM186" s="113"/>
    </row>
    <row r="187" spans="1:39" s="202" customFormat="1" ht="16.899999999999999" customHeight="1">
      <c r="A187" s="335"/>
      <c r="B187" s="479"/>
      <c r="C187" s="480"/>
      <c r="D187" s="481"/>
      <c r="E187" s="475"/>
      <c r="F187" s="198"/>
      <c r="G187" s="175"/>
      <c r="H187" s="336"/>
      <c r="I187" s="143"/>
      <c r="J187" s="251"/>
      <c r="K187" s="143"/>
      <c r="L187" s="252"/>
      <c r="M187" s="198" t="str">
        <f t="shared" si="68"/>
        <v/>
      </c>
      <c r="N187" s="175"/>
      <c r="O187" s="203"/>
      <c r="P187" s="175"/>
      <c r="Q187" s="203"/>
      <c r="R187" s="175"/>
      <c r="S187" s="143"/>
      <c r="T187" s="252"/>
      <c r="U187" s="204"/>
      <c r="V187" s="205"/>
      <c r="W187" s="206"/>
      <c r="X187" s="193"/>
      <c r="Y187" s="199">
        <f t="shared" si="60"/>
        <v>0</v>
      </c>
      <c r="Z187" s="199">
        <f>IF('1042Ef Décompte'!D191="",0,1)</f>
        <v>0</v>
      </c>
      <c r="AA187" s="45" t="e">
        <f t="shared" si="61"/>
        <v>#VALUE!</v>
      </c>
      <c r="AB187" s="45">
        <f t="shared" si="62"/>
        <v>0</v>
      </c>
      <c r="AC187" s="56" t="str">
        <f t="shared" si="63"/>
        <v/>
      </c>
      <c r="AD187" s="45" t="str">
        <f t="shared" si="49"/>
        <v/>
      </c>
      <c r="AE187" s="45" t="str">
        <f t="shared" si="50"/>
        <v/>
      </c>
      <c r="AF187" s="45" t="str">
        <f t="shared" si="64"/>
        <v/>
      </c>
      <c r="AG187" s="45" t="str">
        <f t="shared" si="65"/>
        <v/>
      </c>
      <c r="AH187" s="200" t="str">
        <f t="shared" si="69"/>
        <v/>
      </c>
      <c r="AI187" s="201" t="str">
        <f t="shared" si="66"/>
        <v/>
      </c>
      <c r="AJ187" s="200" t="str">
        <f t="shared" si="70"/>
        <v/>
      </c>
      <c r="AK187" s="200" t="str">
        <f>IF(AH187&lt;AI187,Übersetzungstexte!A$184,"")</f>
        <v/>
      </c>
      <c r="AL187" s="201" t="str">
        <f t="shared" si="67"/>
        <v/>
      </c>
      <c r="AM187" s="113"/>
    </row>
    <row r="188" spans="1:39" s="202" customFormat="1" ht="16.899999999999999" customHeight="1">
      <c r="A188" s="335"/>
      <c r="B188" s="479"/>
      <c r="C188" s="480"/>
      <c r="D188" s="481"/>
      <c r="E188" s="475"/>
      <c r="F188" s="198"/>
      <c r="G188" s="175"/>
      <c r="H188" s="336"/>
      <c r="I188" s="143"/>
      <c r="J188" s="251"/>
      <c r="K188" s="143"/>
      <c r="L188" s="252"/>
      <c r="M188" s="198" t="str">
        <f t="shared" si="68"/>
        <v/>
      </c>
      <c r="N188" s="175"/>
      <c r="O188" s="203"/>
      <c r="P188" s="175"/>
      <c r="Q188" s="203"/>
      <c r="R188" s="175"/>
      <c r="S188" s="143"/>
      <c r="T188" s="252"/>
      <c r="U188" s="204"/>
      <c r="V188" s="205"/>
      <c r="W188" s="206"/>
      <c r="X188" s="193"/>
      <c r="Y188" s="199">
        <f t="shared" si="60"/>
        <v>0</v>
      </c>
      <c r="Z188" s="199">
        <f>IF('1042Ef Décompte'!D192="",0,1)</f>
        <v>0</v>
      </c>
      <c r="AA188" s="45" t="e">
        <f t="shared" si="61"/>
        <v>#VALUE!</v>
      </c>
      <c r="AB188" s="45">
        <f t="shared" si="62"/>
        <v>0</v>
      </c>
      <c r="AC188" s="56" t="str">
        <f t="shared" si="63"/>
        <v/>
      </c>
      <c r="AD188" s="45" t="str">
        <f t="shared" si="49"/>
        <v/>
      </c>
      <c r="AE188" s="45" t="str">
        <f t="shared" si="50"/>
        <v/>
      </c>
      <c r="AF188" s="45" t="str">
        <f t="shared" si="64"/>
        <v/>
      </c>
      <c r="AG188" s="45" t="str">
        <f t="shared" si="65"/>
        <v/>
      </c>
      <c r="AH188" s="200" t="str">
        <f t="shared" si="69"/>
        <v/>
      </c>
      <c r="AI188" s="201" t="str">
        <f t="shared" si="66"/>
        <v/>
      </c>
      <c r="AJ188" s="200" t="str">
        <f t="shared" si="70"/>
        <v/>
      </c>
      <c r="AK188" s="200" t="str">
        <f>IF(AH188&lt;AI188,Übersetzungstexte!A$184,"")</f>
        <v/>
      </c>
      <c r="AL188" s="201" t="str">
        <f t="shared" si="67"/>
        <v/>
      </c>
      <c r="AM188" s="113"/>
    </row>
    <row r="189" spans="1:39" s="202" customFormat="1" ht="16.899999999999999" customHeight="1">
      <c r="A189" s="335"/>
      <c r="B189" s="479"/>
      <c r="C189" s="480"/>
      <c r="D189" s="481"/>
      <c r="E189" s="475"/>
      <c r="F189" s="198"/>
      <c r="G189" s="175"/>
      <c r="H189" s="336"/>
      <c r="I189" s="143"/>
      <c r="J189" s="251"/>
      <c r="K189" s="143"/>
      <c r="L189" s="252"/>
      <c r="M189" s="198" t="str">
        <f t="shared" si="68"/>
        <v/>
      </c>
      <c r="N189" s="175"/>
      <c r="O189" s="203"/>
      <c r="P189" s="175"/>
      <c r="Q189" s="203"/>
      <c r="R189" s="175"/>
      <c r="S189" s="143"/>
      <c r="T189" s="252"/>
      <c r="U189" s="204"/>
      <c r="V189" s="205"/>
      <c r="W189" s="206"/>
      <c r="X189" s="193"/>
      <c r="Y189" s="199">
        <f t="shared" si="60"/>
        <v>0</v>
      </c>
      <c r="Z189" s="199">
        <f>IF('1042Ef Décompte'!D193="",0,1)</f>
        <v>0</v>
      </c>
      <c r="AA189" s="45" t="e">
        <f t="shared" si="61"/>
        <v>#VALUE!</v>
      </c>
      <c r="AB189" s="45">
        <f t="shared" si="62"/>
        <v>0</v>
      </c>
      <c r="AC189" s="56" t="str">
        <f t="shared" si="63"/>
        <v/>
      </c>
      <c r="AD189" s="45" t="str">
        <f t="shared" si="49"/>
        <v/>
      </c>
      <c r="AE189" s="45" t="str">
        <f t="shared" si="50"/>
        <v/>
      </c>
      <c r="AF189" s="45" t="str">
        <f t="shared" si="64"/>
        <v/>
      </c>
      <c r="AG189" s="45" t="str">
        <f t="shared" si="65"/>
        <v/>
      </c>
      <c r="AH189" s="200" t="str">
        <f t="shared" si="69"/>
        <v/>
      </c>
      <c r="AI189" s="201" t="str">
        <f t="shared" si="66"/>
        <v/>
      </c>
      <c r="AJ189" s="200" t="str">
        <f t="shared" si="70"/>
        <v/>
      </c>
      <c r="AK189" s="200" t="str">
        <f>IF(AH189&lt;AI189,Übersetzungstexte!A$184,"")</f>
        <v/>
      </c>
      <c r="AL189" s="201" t="str">
        <f t="shared" si="67"/>
        <v/>
      </c>
      <c r="AM189" s="113"/>
    </row>
    <row r="190" spans="1:39" s="202" customFormat="1" ht="16.899999999999999" customHeight="1">
      <c r="A190" s="335"/>
      <c r="B190" s="479"/>
      <c r="C190" s="480"/>
      <c r="D190" s="481"/>
      <c r="E190" s="475"/>
      <c r="F190" s="198"/>
      <c r="G190" s="175"/>
      <c r="H190" s="336"/>
      <c r="I190" s="143"/>
      <c r="J190" s="251"/>
      <c r="K190" s="143"/>
      <c r="L190" s="252"/>
      <c r="M190" s="198" t="str">
        <f t="shared" si="68"/>
        <v/>
      </c>
      <c r="N190" s="175"/>
      <c r="O190" s="203"/>
      <c r="P190" s="175"/>
      <c r="Q190" s="203"/>
      <c r="R190" s="175"/>
      <c r="S190" s="143"/>
      <c r="T190" s="252"/>
      <c r="U190" s="204"/>
      <c r="V190" s="205"/>
      <c r="W190" s="206"/>
      <c r="X190" s="193"/>
      <c r="Y190" s="199">
        <f t="shared" si="60"/>
        <v>0</v>
      </c>
      <c r="Z190" s="199">
        <f>IF('1042Ef Décompte'!D194="",0,1)</f>
        <v>0</v>
      </c>
      <c r="AA190" s="45" t="e">
        <f t="shared" si="61"/>
        <v>#VALUE!</v>
      </c>
      <c r="AB190" s="45">
        <f t="shared" si="62"/>
        <v>0</v>
      </c>
      <c r="AC190" s="56" t="str">
        <f t="shared" si="63"/>
        <v/>
      </c>
      <c r="AD190" s="45" t="str">
        <f t="shared" si="49"/>
        <v/>
      </c>
      <c r="AE190" s="45" t="str">
        <f t="shared" si="50"/>
        <v/>
      </c>
      <c r="AF190" s="45" t="str">
        <f t="shared" si="64"/>
        <v/>
      </c>
      <c r="AG190" s="45" t="str">
        <f t="shared" si="65"/>
        <v/>
      </c>
      <c r="AH190" s="200" t="str">
        <f t="shared" si="69"/>
        <v/>
      </c>
      <c r="AI190" s="201" t="str">
        <f t="shared" si="66"/>
        <v/>
      </c>
      <c r="AJ190" s="200" t="str">
        <f t="shared" si="70"/>
        <v/>
      </c>
      <c r="AK190" s="200" t="str">
        <f>IF(AH190&lt;AI190,Übersetzungstexte!A$184,"")</f>
        <v/>
      </c>
      <c r="AL190" s="201" t="str">
        <f t="shared" si="67"/>
        <v/>
      </c>
      <c r="AM190" s="113"/>
    </row>
    <row r="191" spans="1:39" s="202" customFormat="1" ht="16.899999999999999" customHeight="1">
      <c r="A191" s="335"/>
      <c r="B191" s="479"/>
      <c r="C191" s="480"/>
      <c r="D191" s="481"/>
      <c r="E191" s="475"/>
      <c r="F191" s="198"/>
      <c r="G191" s="175"/>
      <c r="H191" s="336"/>
      <c r="I191" s="143"/>
      <c r="J191" s="251"/>
      <c r="K191" s="143"/>
      <c r="L191" s="252"/>
      <c r="M191" s="198" t="str">
        <f t="shared" si="68"/>
        <v/>
      </c>
      <c r="N191" s="175"/>
      <c r="O191" s="203"/>
      <c r="P191" s="175"/>
      <c r="Q191" s="203"/>
      <c r="R191" s="175"/>
      <c r="S191" s="143"/>
      <c r="T191" s="252"/>
      <c r="U191" s="204"/>
      <c r="V191" s="205"/>
      <c r="W191" s="206"/>
      <c r="X191" s="193"/>
      <c r="Y191" s="199">
        <f t="shared" si="60"/>
        <v>0</v>
      </c>
      <c r="Z191" s="199">
        <f>IF('1042Ef Décompte'!D195="",0,1)</f>
        <v>0</v>
      </c>
      <c r="AA191" s="45" t="e">
        <f t="shared" si="61"/>
        <v>#VALUE!</v>
      </c>
      <c r="AB191" s="45">
        <f t="shared" si="62"/>
        <v>0</v>
      </c>
      <c r="AC191" s="56" t="str">
        <f t="shared" si="63"/>
        <v/>
      </c>
      <c r="AD191" s="45" t="str">
        <f t="shared" si="49"/>
        <v/>
      </c>
      <c r="AE191" s="45" t="str">
        <f t="shared" si="50"/>
        <v/>
      </c>
      <c r="AF191" s="45" t="str">
        <f t="shared" si="64"/>
        <v/>
      </c>
      <c r="AG191" s="45" t="str">
        <f t="shared" si="65"/>
        <v/>
      </c>
      <c r="AH191" s="200" t="str">
        <f t="shared" si="69"/>
        <v/>
      </c>
      <c r="AI191" s="201" t="str">
        <f t="shared" si="66"/>
        <v/>
      </c>
      <c r="AJ191" s="200" t="str">
        <f t="shared" si="70"/>
        <v/>
      </c>
      <c r="AK191" s="200" t="str">
        <f>IF(AH191&lt;AI191,Übersetzungstexte!A$184,"")</f>
        <v/>
      </c>
      <c r="AL191" s="201" t="str">
        <f t="shared" si="67"/>
        <v/>
      </c>
      <c r="AM191" s="113"/>
    </row>
    <row r="192" spans="1:39" s="202" customFormat="1" ht="16.899999999999999" customHeight="1">
      <c r="A192" s="335"/>
      <c r="B192" s="479"/>
      <c r="C192" s="480"/>
      <c r="D192" s="481"/>
      <c r="E192" s="475"/>
      <c r="F192" s="198"/>
      <c r="G192" s="175"/>
      <c r="H192" s="336"/>
      <c r="I192" s="143"/>
      <c r="J192" s="251"/>
      <c r="K192" s="143"/>
      <c r="L192" s="252"/>
      <c r="M192" s="198" t="str">
        <f t="shared" si="68"/>
        <v/>
      </c>
      <c r="N192" s="175"/>
      <c r="O192" s="203"/>
      <c r="P192" s="175"/>
      <c r="Q192" s="203"/>
      <c r="R192" s="175"/>
      <c r="S192" s="143"/>
      <c r="T192" s="252"/>
      <c r="U192" s="204"/>
      <c r="V192" s="205"/>
      <c r="W192" s="206"/>
      <c r="X192" s="193"/>
      <c r="Y192" s="199">
        <f t="shared" si="60"/>
        <v>0</v>
      </c>
      <c r="Z192" s="199">
        <f>IF('1042Ef Décompte'!D196="",0,1)</f>
        <v>0</v>
      </c>
      <c r="AA192" s="45" t="e">
        <f t="shared" si="61"/>
        <v>#VALUE!</v>
      </c>
      <c r="AB192" s="45">
        <f t="shared" si="62"/>
        <v>0</v>
      </c>
      <c r="AC192" s="56" t="str">
        <f t="shared" si="63"/>
        <v/>
      </c>
      <c r="AD192" s="45" t="str">
        <f t="shared" si="49"/>
        <v/>
      </c>
      <c r="AE192" s="45" t="str">
        <f t="shared" si="50"/>
        <v/>
      </c>
      <c r="AF192" s="45" t="str">
        <f t="shared" si="64"/>
        <v/>
      </c>
      <c r="AG192" s="45" t="str">
        <f t="shared" si="65"/>
        <v/>
      </c>
      <c r="AH192" s="200" t="str">
        <f t="shared" si="69"/>
        <v/>
      </c>
      <c r="AI192" s="201" t="str">
        <f t="shared" si="66"/>
        <v/>
      </c>
      <c r="AJ192" s="200" t="str">
        <f t="shared" si="70"/>
        <v/>
      </c>
      <c r="AK192" s="200" t="str">
        <f>IF(AH192&lt;AI192,Übersetzungstexte!A$184,"")</f>
        <v/>
      </c>
      <c r="AL192" s="201" t="str">
        <f t="shared" si="67"/>
        <v/>
      </c>
      <c r="AM192" s="113"/>
    </row>
    <row r="193" spans="1:39" s="202" customFormat="1" ht="16.899999999999999" customHeight="1">
      <c r="A193" s="335"/>
      <c r="B193" s="479"/>
      <c r="C193" s="480"/>
      <c r="D193" s="481"/>
      <c r="E193" s="475"/>
      <c r="F193" s="198"/>
      <c r="G193" s="175"/>
      <c r="H193" s="336"/>
      <c r="I193" s="143"/>
      <c r="J193" s="251"/>
      <c r="K193" s="143"/>
      <c r="L193" s="252"/>
      <c r="M193" s="198" t="str">
        <f t="shared" si="68"/>
        <v/>
      </c>
      <c r="N193" s="175"/>
      <c r="O193" s="203"/>
      <c r="P193" s="175"/>
      <c r="Q193" s="203"/>
      <c r="R193" s="175"/>
      <c r="S193" s="143"/>
      <c r="T193" s="252"/>
      <c r="U193" s="204"/>
      <c r="V193" s="205"/>
      <c r="W193" s="206"/>
      <c r="X193" s="193"/>
      <c r="Y193" s="199">
        <f t="shared" si="60"/>
        <v>0</v>
      </c>
      <c r="Z193" s="199">
        <f>IF('1042Ef Décompte'!D197="",0,1)</f>
        <v>0</v>
      </c>
      <c r="AA193" s="45" t="e">
        <f t="shared" si="61"/>
        <v>#VALUE!</v>
      </c>
      <c r="AB193" s="45">
        <f t="shared" si="62"/>
        <v>0</v>
      </c>
      <c r="AC193" s="56" t="str">
        <f t="shared" si="63"/>
        <v/>
      </c>
      <c r="AD193" s="45" t="str">
        <f t="shared" si="49"/>
        <v/>
      </c>
      <c r="AE193" s="45" t="str">
        <f t="shared" si="50"/>
        <v/>
      </c>
      <c r="AF193" s="45" t="str">
        <f t="shared" si="64"/>
        <v/>
      </c>
      <c r="AG193" s="45" t="str">
        <f t="shared" si="65"/>
        <v/>
      </c>
      <c r="AH193" s="200" t="str">
        <f t="shared" si="69"/>
        <v/>
      </c>
      <c r="AI193" s="201" t="str">
        <f t="shared" si="66"/>
        <v/>
      </c>
      <c r="AJ193" s="200" t="str">
        <f t="shared" si="70"/>
        <v/>
      </c>
      <c r="AK193" s="200" t="str">
        <f>IF(AH193&lt;AI193,Übersetzungstexte!A$184,"")</f>
        <v/>
      </c>
      <c r="AL193" s="201" t="str">
        <f t="shared" si="67"/>
        <v/>
      </c>
      <c r="AM193" s="113"/>
    </row>
    <row r="194" spans="1:39" s="202" customFormat="1" ht="16.899999999999999" customHeight="1">
      <c r="A194" s="335"/>
      <c r="B194" s="479"/>
      <c r="C194" s="480"/>
      <c r="D194" s="481"/>
      <c r="E194" s="475"/>
      <c r="F194" s="198"/>
      <c r="G194" s="175"/>
      <c r="H194" s="336"/>
      <c r="I194" s="143"/>
      <c r="J194" s="251"/>
      <c r="K194" s="143"/>
      <c r="L194" s="252"/>
      <c r="M194" s="198" t="str">
        <f t="shared" si="68"/>
        <v/>
      </c>
      <c r="N194" s="175"/>
      <c r="O194" s="203"/>
      <c r="P194" s="175"/>
      <c r="Q194" s="203"/>
      <c r="R194" s="175"/>
      <c r="S194" s="143"/>
      <c r="T194" s="252"/>
      <c r="U194" s="204"/>
      <c r="V194" s="205"/>
      <c r="W194" s="206"/>
      <c r="X194" s="193"/>
      <c r="Y194" s="199">
        <f t="shared" si="60"/>
        <v>0</v>
      </c>
      <c r="Z194" s="199">
        <f>IF('1042Ef Décompte'!D198="",0,1)</f>
        <v>0</v>
      </c>
      <c r="AA194" s="45" t="e">
        <f t="shared" si="61"/>
        <v>#VALUE!</v>
      </c>
      <c r="AB194" s="45">
        <f t="shared" si="62"/>
        <v>0</v>
      </c>
      <c r="AC194" s="56" t="str">
        <f t="shared" si="63"/>
        <v/>
      </c>
      <c r="AD194" s="45" t="str">
        <f t="shared" si="49"/>
        <v/>
      </c>
      <c r="AE194" s="45" t="str">
        <f t="shared" si="50"/>
        <v/>
      </c>
      <c r="AF194" s="45" t="str">
        <f t="shared" si="64"/>
        <v/>
      </c>
      <c r="AG194" s="45" t="str">
        <f t="shared" si="65"/>
        <v/>
      </c>
      <c r="AH194" s="200" t="str">
        <f t="shared" si="69"/>
        <v/>
      </c>
      <c r="AI194" s="201" t="str">
        <f t="shared" si="66"/>
        <v/>
      </c>
      <c r="AJ194" s="200" t="str">
        <f t="shared" si="70"/>
        <v/>
      </c>
      <c r="AK194" s="200" t="str">
        <f>IF(AH194&lt;AI194,Übersetzungstexte!A$184,"")</f>
        <v/>
      </c>
      <c r="AL194" s="201" t="str">
        <f t="shared" si="67"/>
        <v/>
      </c>
      <c r="AM194" s="113"/>
    </row>
    <row r="195" spans="1:39" s="202" customFormat="1" ht="16.899999999999999" customHeight="1">
      <c r="A195" s="335"/>
      <c r="B195" s="479"/>
      <c r="C195" s="480"/>
      <c r="D195" s="481"/>
      <c r="E195" s="475"/>
      <c r="F195" s="198"/>
      <c r="G195" s="175"/>
      <c r="H195" s="336"/>
      <c r="I195" s="143"/>
      <c r="J195" s="251"/>
      <c r="K195" s="143"/>
      <c r="L195" s="252"/>
      <c r="M195" s="198" t="str">
        <f t="shared" si="68"/>
        <v/>
      </c>
      <c r="N195" s="175"/>
      <c r="O195" s="203"/>
      <c r="P195" s="175"/>
      <c r="Q195" s="203"/>
      <c r="R195" s="175"/>
      <c r="S195" s="143"/>
      <c r="T195" s="252"/>
      <c r="U195" s="204"/>
      <c r="V195" s="205"/>
      <c r="W195" s="206"/>
      <c r="X195" s="193"/>
      <c r="Y195" s="199">
        <f t="shared" si="60"/>
        <v>0</v>
      </c>
      <c r="Z195" s="199">
        <f>IF('1042Ef Décompte'!D199="",0,1)</f>
        <v>0</v>
      </c>
      <c r="AA195" s="45" t="e">
        <f t="shared" si="61"/>
        <v>#VALUE!</v>
      </c>
      <c r="AB195" s="45">
        <f t="shared" si="62"/>
        <v>0</v>
      </c>
      <c r="AC195" s="56" t="str">
        <f t="shared" si="63"/>
        <v/>
      </c>
      <c r="AD195" s="45" t="str">
        <f t="shared" si="49"/>
        <v/>
      </c>
      <c r="AE195" s="45" t="str">
        <f t="shared" si="50"/>
        <v/>
      </c>
      <c r="AF195" s="45" t="str">
        <f t="shared" si="64"/>
        <v/>
      </c>
      <c r="AG195" s="45" t="str">
        <f t="shared" si="65"/>
        <v/>
      </c>
      <c r="AH195" s="200" t="str">
        <f t="shared" si="69"/>
        <v/>
      </c>
      <c r="AI195" s="201" t="str">
        <f t="shared" si="66"/>
        <v/>
      </c>
      <c r="AJ195" s="200" t="str">
        <f t="shared" si="70"/>
        <v/>
      </c>
      <c r="AK195" s="200" t="str">
        <f>IF(AH195&lt;AI195,Übersetzungstexte!A$184,"")</f>
        <v/>
      </c>
      <c r="AL195" s="201" t="str">
        <f t="shared" si="67"/>
        <v/>
      </c>
      <c r="AM195" s="113"/>
    </row>
    <row r="196" spans="1:39" s="202" customFormat="1" ht="16.899999999999999" customHeight="1">
      <c r="A196" s="335"/>
      <c r="B196" s="479"/>
      <c r="C196" s="480"/>
      <c r="D196" s="481"/>
      <c r="E196" s="475"/>
      <c r="F196" s="198"/>
      <c r="G196" s="175"/>
      <c r="H196" s="336"/>
      <c r="I196" s="143"/>
      <c r="J196" s="251"/>
      <c r="K196" s="143"/>
      <c r="L196" s="252"/>
      <c r="M196" s="198" t="str">
        <f t="shared" si="68"/>
        <v/>
      </c>
      <c r="N196" s="175"/>
      <c r="O196" s="203"/>
      <c r="P196" s="175"/>
      <c r="Q196" s="203"/>
      <c r="R196" s="175"/>
      <c r="S196" s="143"/>
      <c r="T196" s="252"/>
      <c r="U196" s="204"/>
      <c r="V196" s="205"/>
      <c r="W196" s="206"/>
      <c r="X196" s="193"/>
      <c r="Y196" s="199">
        <f t="shared" si="60"/>
        <v>0</v>
      </c>
      <c r="Z196" s="199">
        <f>IF('1042Ef Décompte'!D200="",0,1)</f>
        <v>0</v>
      </c>
      <c r="AA196" s="45" t="e">
        <f t="shared" si="61"/>
        <v>#VALUE!</v>
      </c>
      <c r="AB196" s="45">
        <f t="shared" si="62"/>
        <v>0</v>
      </c>
      <c r="AC196" s="56" t="str">
        <f t="shared" si="63"/>
        <v/>
      </c>
      <c r="AD196" s="45" t="str">
        <f t="shared" si="49"/>
        <v/>
      </c>
      <c r="AE196" s="45" t="str">
        <f t="shared" si="50"/>
        <v/>
      </c>
      <c r="AF196" s="45" t="str">
        <f t="shared" si="64"/>
        <v/>
      </c>
      <c r="AG196" s="45" t="str">
        <f t="shared" si="65"/>
        <v/>
      </c>
      <c r="AH196" s="200" t="str">
        <f t="shared" si="69"/>
        <v/>
      </c>
      <c r="AI196" s="201" t="str">
        <f t="shared" si="66"/>
        <v/>
      </c>
      <c r="AJ196" s="200" t="str">
        <f t="shared" si="70"/>
        <v/>
      </c>
      <c r="AK196" s="200" t="str">
        <f>IF(AH196&lt;AI196,Übersetzungstexte!A$184,"")</f>
        <v/>
      </c>
      <c r="AL196" s="201" t="str">
        <f t="shared" si="67"/>
        <v/>
      </c>
      <c r="AM196" s="113"/>
    </row>
    <row r="197" spans="1:39" s="202" customFormat="1" ht="16.899999999999999" customHeight="1">
      <c r="A197" s="335"/>
      <c r="B197" s="479"/>
      <c r="C197" s="480"/>
      <c r="D197" s="481"/>
      <c r="E197" s="475"/>
      <c r="F197" s="198"/>
      <c r="G197" s="175"/>
      <c r="H197" s="336"/>
      <c r="I197" s="143"/>
      <c r="J197" s="251"/>
      <c r="K197" s="143"/>
      <c r="L197" s="252"/>
      <c r="M197" s="198" t="str">
        <f t="shared" si="68"/>
        <v/>
      </c>
      <c r="N197" s="175"/>
      <c r="O197" s="203"/>
      <c r="P197" s="175"/>
      <c r="Q197" s="203"/>
      <c r="R197" s="175"/>
      <c r="S197" s="143"/>
      <c r="T197" s="252"/>
      <c r="U197" s="204"/>
      <c r="V197" s="205"/>
      <c r="W197" s="206"/>
      <c r="X197" s="193"/>
      <c r="Y197" s="199">
        <f t="shared" si="60"/>
        <v>0</v>
      </c>
      <c r="Z197" s="199">
        <f>IF('1042Ef Décompte'!D201="",0,1)</f>
        <v>0</v>
      </c>
      <c r="AA197" s="45" t="e">
        <f t="shared" si="61"/>
        <v>#VALUE!</v>
      </c>
      <c r="AB197" s="45">
        <f t="shared" si="62"/>
        <v>0</v>
      </c>
      <c r="AC197" s="56" t="str">
        <f t="shared" si="63"/>
        <v/>
      </c>
      <c r="AD197" s="45" t="str">
        <f t="shared" si="49"/>
        <v/>
      </c>
      <c r="AE197" s="45" t="str">
        <f t="shared" si="50"/>
        <v/>
      </c>
      <c r="AF197" s="45" t="str">
        <f t="shared" si="64"/>
        <v/>
      </c>
      <c r="AG197" s="45" t="str">
        <f t="shared" si="65"/>
        <v/>
      </c>
      <c r="AH197" s="200" t="str">
        <f t="shared" si="69"/>
        <v/>
      </c>
      <c r="AI197" s="201" t="str">
        <f t="shared" si="66"/>
        <v/>
      </c>
      <c r="AJ197" s="200" t="str">
        <f t="shared" si="70"/>
        <v/>
      </c>
      <c r="AK197" s="200" t="str">
        <f>IF(AH197&lt;AI197,Übersetzungstexte!A$184,"")</f>
        <v/>
      </c>
      <c r="AL197" s="201" t="str">
        <f t="shared" si="67"/>
        <v/>
      </c>
      <c r="AM197" s="113"/>
    </row>
    <row r="198" spans="1:39" s="202" customFormat="1" ht="16.899999999999999" customHeight="1">
      <c r="A198" s="335"/>
      <c r="B198" s="479"/>
      <c r="C198" s="480"/>
      <c r="D198" s="481"/>
      <c r="E198" s="475"/>
      <c r="F198" s="198"/>
      <c r="G198" s="175"/>
      <c r="H198" s="336"/>
      <c r="I198" s="143"/>
      <c r="J198" s="251"/>
      <c r="K198" s="143"/>
      <c r="L198" s="252"/>
      <c r="M198" s="198" t="str">
        <f t="shared" si="68"/>
        <v/>
      </c>
      <c r="N198" s="175"/>
      <c r="O198" s="203"/>
      <c r="P198" s="175"/>
      <c r="Q198" s="203"/>
      <c r="R198" s="175"/>
      <c r="S198" s="143"/>
      <c r="T198" s="252"/>
      <c r="U198" s="204"/>
      <c r="V198" s="205"/>
      <c r="W198" s="206"/>
      <c r="X198" s="193"/>
      <c r="Y198" s="199">
        <f t="shared" si="60"/>
        <v>0</v>
      </c>
      <c r="Z198" s="199">
        <f>IF('1042Ef Décompte'!D202="",0,1)</f>
        <v>0</v>
      </c>
      <c r="AA198" s="45" t="e">
        <f t="shared" si="61"/>
        <v>#VALUE!</v>
      </c>
      <c r="AB198" s="45">
        <f t="shared" si="62"/>
        <v>0</v>
      </c>
      <c r="AC198" s="56" t="str">
        <f t="shared" si="63"/>
        <v/>
      </c>
      <c r="AD198" s="45" t="str">
        <f t="shared" si="49"/>
        <v/>
      </c>
      <c r="AE198" s="45" t="str">
        <f t="shared" si="50"/>
        <v/>
      </c>
      <c r="AF198" s="45" t="str">
        <f t="shared" si="64"/>
        <v/>
      </c>
      <c r="AG198" s="45" t="str">
        <f t="shared" si="65"/>
        <v/>
      </c>
      <c r="AH198" s="200" t="str">
        <f t="shared" si="69"/>
        <v/>
      </c>
      <c r="AI198" s="201" t="str">
        <f t="shared" si="66"/>
        <v/>
      </c>
      <c r="AJ198" s="200" t="str">
        <f t="shared" si="70"/>
        <v/>
      </c>
      <c r="AK198" s="200" t="str">
        <f>IF(AH198&lt;AI198,Übersetzungstexte!A$184,"")</f>
        <v/>
      </c>
      <c r="AL198" s="201" t="str">
        <f t="shared" si="67"/>
        <v/>
      </c>
      <c r="AM198" s="113"/>
    </row>
    <row r="199" spans="1:39" s="202" customFormat="1" ht="16.899999999999999" customHeight="1">
      <c r="A199" s="335"/>
      <c r="B199" s="479"/>
      <c r="C199" s="480"/>
      <c r="D199" s="481"/>
      <c r="E199" s="475"/>
      <c r="F199" s="198"/>
      <c r="G199" s="175"/>
      <c r="H199" s="336"/>
      <c r="I199" s="143"/>
      <c r="J199" s="251"/>
      <c r="K199" s="143"/>
      <c r="L199" s="252"/>
      <c r="M199" s="198" t="str">
        <f t="shared" si="68"/>
        <v/>
      </c>
      <c r="N199" s="175"/>
      <c r="O199" s="203"/>
      <c r="P199" s="175"/>
      <c r="Q199" s="203"/>
      <c r="R199" s="175"/>
      <c r="S199" s="143"/>
      <c r="T199" s="252"/>
      <c r="U199" s="204"/>
      <c r="V199" s="205"/>
      <c r="W199" s="206"/>
      <c r="X199" s="193"/>
      <c r="Y199" s="199">
        <f t="shared" si="60"/>
        <v>0</v>
      </c>
      <c r="Z199" s="199">
        <f>IF('1042Ef Décompte'!D203="",0,1)</f>
        <v>0</v>
      </c>
      <c r="AA199" s="45" t="e">
        <f t="shared" si="61"/>
        <v>#VALUE!</v>
      </c>
      <c r="AB199" s="45">
        <f t="shared" si="62"/>
        <v>0</v>
      </c>
      <c r="AC199" s="56" t="str">
        <f t="shared" si="63"/>
        <v/>
      </c>
      <c r="AD199" s="45" t="str">
        <f t="shared" si="49"/>
        <v/>
      </c>
      <c r="AE199" s="45" t="str">
        <f t="shared" si="50"/>
        <v/>
      </c>
      <c r="AF199" s="45" t="str">
        <f t="shared" si="64"/>
        <v/>
      </c>
      <c r="AG199" s="45" t="str">
        <f t="shared" si="65"/>
        <v/>
      </c>
      <c r="AH199" s="200" t="str">
        <f t="shared" si="69"/>
        <v/>
      </c>
      <c r="AI199" s="201" t="str">
        <f t="shared" si="66"/>
        <v/>
      </c>
      <c r="AJ199" s="200" t="str">
        <f t="shared" si="70"/>
        <v/>
      </c>
      <c r="AK199" s="200" t="str">
        <f>IF(AH199&lt;AI199,Übersetzungstexte!A$184,"")</f>
        <v/>
      </c>
      <c r="AL199" s="201" t="str">
        <f t="shared" si="67"/>
        <v/>
      </c>
      <c r="AM199" s="113"/>
    </row>
    <row r="200" spans="1:39" s="202" customFormat="1" ht="16.899999999999999" customHeight="1">
      <c r="A200" s="335"/>
      <c r="B200" s="479"/>
      <c r="C200" s="480"/>
      <c r="D200" s="481"/>
      <c r="E200" s="475"/>
      <c r="F200" s="198"/>
      <c r="G200" s="175"/>
      <c r="H200" s="336"/>
      <c r="I200" s="143"/>
      <c r="J200" s="251"/>
      <c r="K200" s="143"/>
      <c r="L200" s="252"/>
      <c r="M200" s="198" t="str">
        <f t="shared" ref="M200:M207" si="71">IF(A200="","",L200)</f>
        <v/>
      </c>
      <c r="N200" s="175"/>
      <c r="O200" s="203"/>
      <c r="P200" s="175"/>
      <c r="Q200" s="203"/>
      <c r="R200" s="175"/>
      <c r="S200" s="143"/>
      <c r="T200" s="252"/>
      <c r="U200" s="204"/>
      <c r="V200" s="205"/>
      <c r="W200" s="206"/>
      <c r="X200" s="193"/>
      <c r="Y200" s="199">
        <f t="shared" ref="Y200:Y206" si="72">IF(Y$2-YEAR(D200)&lt;Y$3,0,1)</f>
        <v>0</v>
      </c>
      <c r="Z200" s="199">
        <f>IF('1042Ef Décompte'!D204="",0,1)</f>
        <v>0</v>
      </c>
      <c r="AA200" s="45" t="e">
        <f t="shared" ref="AA200:AA206" si="73">ROUND((K200+J200)/(Y$4-(K200+J200))*100,2)</f>
        <v>#VALUE!</v>
      </c>
      <c r="AB200" s="45">
        <f t="shared" ref="AB200:AB206" si="74">ROUND(H200,0)/12</f>
        <v>0</v>
      </c>
      <c r="AC200" s="56" t="str">
        <f t="shared" ref="AC200:AC206" si="75">IF(AND(A200="",B200="",C200=""),"",ROUND((Y$4-(K200+J200))*L200/60,1))</f>
        <v/>
      </c>
      <c r="AD200" s="45" t="str">
        <f t="shared" si="49"/>
        <v/>
      </c>
      <c r="AE200" s="45" t="str">
        <f t="shared" si="50"/>
        <v/>
      </c>
      <c r="AF200" s="45" t="str">
        <f t="shared" ref="AF200:AF206" si="76">IF(OR(AND(A200="",B200="",C200=""),F200=0,F200="",AC200=0,AC200=""),"",ROUND((AB200*F200/AC200),2))</f>
        <v/>
      </c>
      <c r="AG200" s="45" t="str">
        <f t="shared" ref="AG200:AG206" si="77">IF(OR(AND(A200="",B200="",C200=""),F200=0,F200="",AC200=0,AC200=""),"",ROUND((I200/(12*AB200*F200)+1)*AB200*F200/AC200,2))</f>
        <v/>
      </c>
      <c r="AH200" s="200" t="str">
        <f t="shared" ref="AH200:AH206" si="78">IF(OR(AND(A200="",B200="",C200=""),AC200=0,AC200=""),"",ROUND(AH$4 / AC200,1))</f>
        <v/>
      </c>
      <c r="AI200" s="201" t="str">
        <f t="shared" ref="AI200:AI206" si="79">IF(OR(AND(A200="",B200="",C200=""),Y$4=""),"",IF(AND(G200&gt;0,I200&gt;0),AE200, IF(G200&gt;0,AD200, IF(AND(F200&gt;0,I200&gt;0),AG200,AF200))))</f>
        <v/>
      </c>
      <c r="AJ200" s="200" t="str">
        <f t="shared" ref="AJ200:AJ206" si="80">IF(AH200&lt;AI200,AH200,AI200)</f>
        <v/>
      </c>
      <c r="AK200" s="200" t="str">
        <f>IF(AH200&lt;AI200,Übersetzungstexte!A$184,"")</f>
        <v/>
      </c>
      <c r="AL200" s="201" t="str">
        <f t="shared" ref="AL200:AL206" si="81">IF(AND(B200="",C200=""),"",CONCATENATE(B200,", ",C200))</f>
        <v/>
      </c>
      <c r="AM200" s="113"/>
    </row>
    <row r="201" spans="1:39" s="202" customFormat="1" ht="16.899999999999999" customHeight="1">
      <c r="A201" s="335"/>
      <c r="B201" s="479"/>
      <c r="C201" s="480"/>
      <c r="D201" s="481"/>
      <c r="E201" s="475"/>
      <c r="F201" s="198"/>
      <c r="G201" s="175"/>
      <c r="H201" s="336"/>
      <c r="I201" s="143"/>
      <c r="J201" s="251"/>
      <c r="K201" s="143"/>
      <c r="L201" s="252"/>
      <c r="M201" s="198" t="str">
        <f t="shared" si="71"/>
        <v/>
      </c>
      <c r="N201" s="175"/>
      <c r="O201" s="203"/>
      <c r="P201" s="175"/>
      <c r="Q201" s="203"/>
      <c r="R201" s="175"/>
      <c r="S201" s="143"/>
      <c r="T201" s="252"/>
      <c r="U201" s="204"/>
      <c r="V201" s="205"/>
      <c r="W201" s="206"/>
      <c r="X201" s="193"/>
      <c r="Y201" s="199">
        <f t="shared" si="72"/>
        <v>0</v>
      </c>
      <c r="Z201" s="199">
        <f>IF('1042Ef Décompte'!D205="",0,1)</f>
        <v>0</v>
      </c>
      <c r="AA201" s="45" t="e">
        <f t="shared" si="73"/>
        <v>#VALUE!</v>
      </c>
      <c r="AB201" s="45">
        <f t="shared" si="74"/>
        <v>0</v>
      </c>
      <c r="AC201" s="56" t="str">
        <f t="shared" si="75"/>
        <v/>
      </c>
      <c r="AD201" s="45" t="str">
        <f t="shared" ref="AD201:AD207" si="82">IF(OR(AND(A201="",B201="",C201=""),G201=0,G201=""),"",ROUND((1+AA201/100)*AB201*G201,2))</f>
        <v/>
      </c>
      <c r="AE201" s="45" t="str">
        <f t="shared" ref="AE201:AE207" si="83">IF(OR(AND(A201="",B201="",C201=""),G201=0,G201="",M201=0,M201=""),"",ROUND((1+AA201/100)*(I201/(Y$4*L201/5)+AB201*G201),2))</f>
        <v/>
      </c>
      <c r="AF201" s="45" t="str">
        <f t="shared" si="76"/>
        <v/>
      </c>
      <c r="AG201" s="45" t="str">
        <f t="shared" si="77"/>
        <v/>
      </c>
      <c r="AH201" s="200" t="str">
        <f t="shared" si="78"/>
        <v/>
      </c>
      <c r="AI201" s="201" t="str">
        <f t="shared" si="79"/>
        <v/>
      </c>
      <c r="AJ201" s="200" t="str">
        <f t="shared" si="80"/>
        <v/>
      </c>
      <c r="AK201" s="200" t="str">
        <f>IF(AH201&lt;AI201,Übersetzungstexte!A$184,"")</f>
        <v/>
      </c>
      <c r="AL201" s="201" t="str">
        <f t="shared" si="81"/>
        <v/>
      </c>
      <c r="AM201" s="113"/>
    </row>
    <row r="202" spans="1:39" s="202" customFormat="1" ht="16.899999999999999" customHeight="1">
      <c r="A202" s="335"/>
      <c r="B202" s="479"/>
      <c r="C202" s="480"/>
      <c r="D202" s="481"/>
      <c r="E202" s="475"/>
      <c r="F202" s="198"/>
      <c r="G202" s="175"/>
      <c r="H202" s="336"/>
      <c r="I202" s="143"/>
      <c r="J202" s="251"/>
      <c r="K202" s="143"/>
      <c r="L202" s="252"/>
      <c r="M202" s="198" t="str">
        <f t="shared" si="71"/>
        <v/>
      </c>
      <c r="N202" s="175"/>
      <c r="O202" s="203"/>
      <c r="P202" s="175"/>
      <c r="Q202" s="203"/>
      <c r="R202" s="175"/>
      <c r="S202" s="143"/>
      <c r="T202" s="252"/>
      <c r="U202" s="204"/>
      <c r="V202" s="205"/>
      <c r="W202" s="206"/>
      <c r="X202" s="193"/>
      <c r="Y202" s="199">
        <f t="shared" si="72"/>
        <v>0</v>
      </c>
      <c r="Z202" s="199">
        <f>IF('1042Ef Décompte'!D206="",0,1)</f>
        <v>0</v>
      </c>
      <c r="AA202" s="45" t="e">
        <f t="shared" si="73"/>
        <v>#VALUE!</v>
      </c>
      <c r="AB202" s="45">
        <f t="shared" si="74"/>
        <v>0</v>
      </c>
      <c r="AC202" s="56" t="str">
        <f t="shared" si="75"/>
        <v/>
      </c>
      <c r="AD202" s="45" t="str">
        <f t="shared" si="82"/>
        <v/>
      </c>
      <c r="AE202" s="45" t="str">
        <f t="shared" si="83"/>
        <v/>
      </c>
      <c r="AF202" s="45" t="str">
        <f t="shared" si="76"/>
        <v/>
      </c>
      <c r="AG202" s="45" t="str">
        <f t="shared" si="77"/>
        <v/>
      </c>
      <c r="AH202" s="200" t="str">
        <f t="shared" si="78"/>
        <v/>
      </c>
      <c r="AI202" s="201" t="str">
        <f t="shared" si="79"/>
        <v/>
      </c>
      <c r="AJ202" s="200" t="str">
        <f t="shared" si="80"/>
        <v/>
      </c>
      <c r="AK202" s="200" t="str">
        <f>IF(AH202&lt;AI202,Übersetzungstexte!A$184,"")</f>
        <v/>
      </c>
      <c r="AL202" s="201" t="str">
        <f t="shared" si="81"/>
        <v/>
      </c>
      <c r="AM202" s="113"/>
    </row>
    <row r="203" spans="1:39" s="202" customFormat="1" ht="16.899999999999999" customHeight="1">
      <c r="A203" s="335"/>
      <c r="B203" s="479"/>
      <c r="C203" s="480"/>
      <c r="D203" s="481"/>
      <c r="E203" s="475"/>
      <c r="F203" s="198"/>
      <c r="G203" s="175"/>
      <c r="H203" s="336"/>
      <c r="I203" s="143"/>
      <c r="J203" s="251"/>
      <c r="K203" s="143"/>
      <c r="L203" s="252"/>
      <c r="M203" s="198" t="str">
        <f t="shared" si="71"/>
        <v/>
      </c>
      <c r="N203" s="175"/>
      <c r="O203" s="203"/>
      <c r="P203" s="175"/>
      <c r="Q203" s="203"/>
      <c r="R203" s="175"/>
      <c r="S203" s="143"/>
      <c r="T203" s="252"/>
      <c r="U203" s="204"/>
      <c r="V203" s="205"/>
      <c r="W203" s="206"/>
      <c r="X203" s="193"/>
      <c r="Y203" s="199">
        <f t="shared" si="72"/>
        <v>0</v>
      </c>
      <c r="Z203" s="199">
        <f>IF('1042Ef Décompte'!D207="",0,1)</f>
        <v>0</v>
      </c>
      <c r="AA203" s="45" t="e">
        <f t="shared" si="73"/>
        <v>#VALUE!</v>
      </c>
      <c r="AB203" s="45">
        <f t="shared" si="74"/>
        <v>0</v>
      </c>
      <c r="AC203" s="56" t="str">
        <f t="shared" si="75"/>
        <v/>
      </c>
      <c r="AD203" s="45" t="str">
        <f t="shared" si="82"/>
        <v/>
      </c>
      <c r="AE203" s="45" t="str">
        <f t="shared" si="83"/>
        <v/>
      </c>
      <c r="AF203" s="45" t="str">
        <f t="shared" si="76"/>
        <v/>
      </c>
      <c r="AG203" s="45" t="str">
        <f t="shared" si="77"/>
        <v/>
      </c>
      <c r="AH203" s="200" t="str">
        <f t="shared" si="78"/>
        <v/>
      </c>
      <c r="AI203" s="201" t="str">
        <f t="shared" si="79"/>
        <v/>
      </c>
      <c r="AJ203" s="200" t="str">
        <f t="shared" si="80"/>
        <v/>
      </c>
      <c r="AK203" s="200" t="str">
        <f>IF(AH203&lt;AI203,Übersetzungstexte!A$184,"")</f>
        <v/>
      </c>
      <c r="AL203" s="201" t="str">
        <f t="shared" si="81"/>
        <v/>
      </c>
      <c r="AM203" s="113"/>
    </row>
    <row r="204" spans="1:39" s="202" customFormat="1" ht="16.899999999999999" customHeight="1">
      <c r="A204" s="335"/>
      <c r="B204" s="479"/>
      <c r="C204" s="480"/>
      <c r="D204" s="481"/>
      <c r="E204" s="475"/>
      <c r="F204" s="198"/>
      <c r="G204" s="175"/>
      <c r="H204" s="336"/>
      <c r="I204" s="143"/>
      <c r="J204" s="251"/>
      <c r="K204" s="143"/>
      <c r="L204" s="252"/>
      <c r="M204" s="198" t="str">
        <f t="shared" si="71"/>
        <v/>
      </c>
      <c r="N204" s="175"/>
      <c r="O204" s="203"/>
      <c r="P204" s="175"/>
      <c r="Q204" s="203"/>
      <c r="R204" s="175"/>
      <c r="S204" s="143"/>
      <c r="T204" s="252"/>
      <c r="U204" s="204"/>
      <c r="V204" s="205"/>
      <c r="W204" s="206"/>
      <c r="X204" s="193"/>
      <c r="Y204" s="199">
        <f t="shared" si="72"/>
        <v>0</v>
      </c>
      <c r="Z204" s="199">
        <f>IF('1042Ef Décompte'!D208="",0,1)</f>
        <v>0</v>
      </c>
      <c r="AA204" s="45" t="e">
        <f t="shared" si="73"/>
        <v>#VALUE!</v>
      </c>
      <c r="AB204" s="45">
        <f t="shared" si="74"/>
        <v>0</v>
      </c>
      <c r="AC204" s="56" t="str">
        <f t="shared" si="75"/>
        <v/>
      </c>
      <c r="AD204" s="45" t="str">
        <f t="shared" si="82"/>
        <v/>
      </c>
      <c r="AE204" s="45" t="str">
        <f t="shared" si="83"/>
        <v/>
      </c>
      <c r="AF204" s="45" t="str">
        <f t="shared" si="76"/>
        <v/>
      </c>
      <c r="AG204" s="45" t="str">
        <f t="shared" si="77"/>
        <v/>
      </c>
      <c r="AH204" s="200" t="str">
        <f t="shared" si="78"/>
        <v/>
      </c>
      <c r="AI204" s="201" t="str">
        <f t="shared" si="79"/>
        <v/>
      </c>
      <c r="AJ204" s="200" t="str">
        <f t="shared" si="80"/>
        <v/>
      </c>
      <c r="AK204" s="200" t="str">
        <f>IF(AH204&lt;AI204,Übersetzungstexte!A$184,"")</f>
        <v/>
      </c>
      <c r="AL204" s="201" t="str">
        <f t="shared" si="81"/>
        <v/>
      </c>
      <c r="AM204" s="113"/>
    </row>
    <row r="205" spans="1:39" s="202" customFormat="1" ht="16.899999999999999" customHeight="1">
      <c r="A205" s="335"/>
      <c r="B205" s="479"/>
      <c r="C205" s="480"/>
      <c r="D205" s="481"/>
      <c r="E205" s="475"/>
      <c r="F205" s="198"/>
      <c r="G205" s="175"/>
      <c r="H205" s="336"/>
      <c r="I205" s="143"/>
      <c r="J205" s="251"/>
      <c r="K205" s="143"/>
      <c r="L205" s="252"/>
      <c r="M205" s="198" t="str">
        <f t="shared" si="71"/>
        <v/>
      </c>
      <c r="N205" s="175"/>
      <c r="O205" s="203"/>
      <c r="P205" s="175"/>
      <c r="Q205" s="203"/>
      <c r="R205" s="175"/>
      <c r="S205" s="143"/>
      <c r="T205" s="252"/>
      <c r="U205" s="204"/>
      <c r="V205" s="205"/>
      <c r="W205" s="206"/>
      <c r="X205" s="193"/>
      <c r="Y205" s="199">
        <f t="shared" si="72"/>
        <v>0</v>
      </c>
      <c r="Z205" s="199">
        <f>IF('1042Ef Décompte'!D209="",0,1)</f>
        <v>0</v>
      </c>
      <c r="AA205" s="45" t="e">
        <f t="shared" si="73"/>
        <v>#VALUE!</v>
      </c>
      <c r="AB205" s="45">
        <f t="shared" si="74"/>
        <v>0</v>
      </c>
      <c r="AC205" s="56" t="str">
        <f t="shared" si="75"/>
        <v/>
      </c>
      <c r="AD205" s="45" t="str">
        <f t="shared" si="82"/>
        <v/>
      </c>
      <c r="AE205" s="45" t="str">
        <f t="shared" si="83"/>
        <v/>
      </c>
      <c r="AF205" s="45" t="str">
        <f t="shared" si="76"/>
        <v/>
      </c>
      <c r="AG205" s="45" t="str">
        <f t="shared" si="77"/>
        <v/>
      </c>
      <c r="AH205" s="200" t="str">
        <f t="shared" si="78"/>
        <v/>
      </c>
      <c r="AI205" s="201" t="str">
        <f t="shared" si="79"/>
        <v/>
      </c>
      <c r="AJ205" s="200" t="str">
        <f t="shared" si="80"/>
        <v/>
      </c>
      <c r="AK205" s="200" t="str">
        <f>IF(AH205&lt;AI205,Übersetzungstexte!A$184,"")</f>
        <v/>
      </c>
      <c r="AL205" s="201" t="str">
        <f t="shared" si="81"/>
        <v/>
      </c>
      <c r="AM205" s="113"/>
    </row>
    <row r="206" spans="1:39" s="202" customFormat="1" ht="16.899999999999999" customHeight="1">
      <c r="A206" s="335"/>
      <c r="B206" s="479"/>
      <c r="C206" s="480"/>
      <c r="D206" s="481"/>
      <c r="E206" s="475"/>
      <c r="F206" s="198"/>
      <c r="G206" s="175"/>
      <c r="H206" s="336"/>
      <c r="I206" s="143"/>
      <c r="J206" s="251"/>
      <c r="K206" s="143"/>
      <c r="L206" s="252"/>
      <c r="M206" s="198" t="str">
        <f t="shared" si="71"/>
        <v/>
      </c>
      <c r="N206" s="175"/>
      <c r="O206" s="203"/>
      <c r="P206" s="175"/>
      <c r="Q206" s="203"/>
      <c r="R206" s="175"/>
      <c r="S206" s="143"/>
      <c r="T206" s="252"/>
      <c r="U206" s="204"/>
      <c r="V206" s="205"/>
      <c r="W206" s="206"/>
      <c r="X206" s="193"/>
      <c r="Y206" s="199">
        <f t="shared" si="72"/>
        <v>0</v>
      </c>
      <c r="Z206" s="199">
        <f>IF('1042Ef Décompte'!D210="",0,1)</f>
        <v>0</v>
      </c>
      <c r="AA206" s="45" t="e">
        <f t="shared" si="73"/>
        <v>#VALUE!</v>
      </c>
      <c r="AB206" s="45">
        <f t="shared" si="74"/>
        <v>0</v>
      </c>
      <c r="AC206" s="56" t="str">
        <f t="shared" si="75"/>
        <v/>
      </c>
      <c r="AD206" s="45" t="str">
        <f t="shared" si="82"/>
        <v/>
      </c>
      <c r="AE206" s="45" t="str">
        <f t="shared" si="83"/>
        <v/>
      </c>
      <c r="AF206" s="45" t="str">
        <f t="shared" si="76"/>
        <v/>
      </c>
      <c r="AG206" s="45" t="str">
        <f t="shared" si="77"/>
        <v/>
      </c>
      <c r="AH206" s="200" t="str">
        <f t="shared" si="78"/>
        <v/>
      </c>
      <c r="AI206" s="201" t="str">
        <f t="shared" si="79"/>
        <v/>
      </c>
      <c r="AJ206" s="200" t="str">
        <f t="shared" si="80"/>
        <v/>
      </c>
      <c r="AK206" s="200" t="str">
        <f>IF(AH206&lt;AI206,Übersetzungstexte!A$184,"")</f>
        <v/>
      </c>
      <c r="AL206" s="201" t="str">
        <f t="shared" si="81"/>
        <v/>
      </c>
      <c r="AM206" s="113"/>
    </row>
    <row r="207" spans="1:39" s="202" customFormat="1" ht="16.899999999999999" customHeight="1">
      <c r="A207" s="366"/>
      <c r="B207" s="482"/>
      <c r="C207" s="483"/>
      <c r="D207" s="484"/>
      <c r="E207" s="485"/>
      <c r="F207" s="367"/>
      <c r="G207" s="368"/>
      <c r="H207" s="369"/>
      <c r="I207" s="370"/>
      <c r="J207" s="371"/>
      <c r="K207" s="370"/>
      <c r="L207" s="372"/>
      <c r="M207" s="198" t="str">
        <f t="shared" si="71"/>
        <v/>
      </c>
      <c r="N207" s="368"/>
      <c r="O207" s="373"/>
      <c r="P207" s="368"/>
      <c r="Q207" s="373"/>
      <c r="R207" s="368"/>
      <c r="S207" s="370"/>
      <c r="T207" s="372"/>
      <c r="U207" s="374"/>
      <c r="V207" s="375"/>
      <c r="W207" s="376"/>
      <c r="X207" s="193"/>
      <c r="Y207" s="199">
        <f t="shared" ref="Y207" si="84">IF(Y$2-YEAR(D207)&lt;Y$3,0,1)</f>
        <v>0</v>
      </c>
      <c r="Z207" s="199">
        <f>IF('1042Ef Décompte'!D211="",0,1)</f>
        <v>0</v>
      </c>
      <c r="AA207" s="45" t="e">
        <f t="shared" ref="AA207" si="85">ROUND((K207+J207)/(Y$4-(K207+J207))*100,2)</f>
        <v>#VALUE!</v>
      </c>
      <c r="AB207" s="45">
        <f t="shared" ref="AB207" si="86">ROUND(H207,0)/12</f>
        <v>0</v>
      </c>
      <c r="AC207" s="56" t="str">
        <f t="shared" ref="AC207" si="87">IF(AND(A207="",B207="",C207=""),"",ROUND((Y$4-(K207+J207))*L207/60,1))</f>
        <v/>
      </c>
      <c r="AD207" s="45" t="str">
        <f t="shared" si="82"/>
        <v/>
      </c>
      <c r="AE207" s="45" t="str">
        <f t="shared" si="83"/>
        <v/>
      </c>
      <c r="AF207" s="45" t="str">
        <f t="shared" ref="AF207" si="88">IF(OR(AND(A207="",B207="",C207=""),F207=0,F207="",AC207=0,AC207=""),"",ROUND((AB207*F207/AC207),2))</f>
        <v/>
      </c>
      <c r="AG207" s="45" t="str">
        <f t="shared" ref="AG207" si="89">IF(OR(AND(A207="",B207="",C207=""),F207=0,F207="",AC207=0,AC207=""),"",ROUND((I207/(12*AB207*F207)+1)*AB207*F207/AC207,2))</f>
        <v/>
      </c>
      <c r="AH207" s="200" t="str">
        <f t="shared" ref="AH207" si="90">IF(OR(AND(A207="",B207="",C207=""),AC207=0,AC207=""),"",ROUND(AH$4 / AC207,1))</f>
        <v/>
      </c>
      <c r="AI207" s="201" t="str">
        <f t="shared" ref="AI207" si="91">IF(OR(AND(A207="",B207="",C207=""),Y$4=""),"",IF(AND(G207&gt;0,I207&gt;0),AE207, IF(G207&gt;0,AD207, IF(AND(F207&gt;0,I207&gt;0),AG207,AF207))))</f>
        <v/>
      </c>
      <c r="AJ207" s="200" t="str">
        <f t="shared" ref="AJ207" si="92">IF(AH207&lt;AI207,AH207,AI207)</f>
        <v/>
      </c>
      <c r="AK207" s="200" t="str">
        <f>IF(AH207&lt;AI207,Übersetzungstexte!A$184,"")</f>
        <v/>
      </c>
      <c r="AL207" s="201" t="str">
        <f t="shared" ref="AL207" si="93">IF(AND(B207="",C207=""),"",CONCATENATE(B207,", ",C207))</f>
        <v/>
      </c>
      <c r="AM207" s="113"/>
    </row>
    <row r="208" spans="1:39"/>
  </sheetData>
  <sheetProtection algorithmName="SHA-512" hashValue="72h+4kB+HRPBSnXm8A/OTmBVm4NX7UYe7YfRPsohpHWfaFY2PGHYGLo9nX2uwZu41qWZztYWfymHNHT0uog6hg==" saltValue="gvilKrWKlcWSd8Jxg70s1g==" spinCount="100000" sheet="1" selectLockedCells="1"/>
  <mergeCells count="23">
    <mergeCell ref="C5:C6"/>
    <mergeCell ref="D5:D6"/>
    <mergeCell ref="A5:A6"/>
    <mergeCell ref="B5:B6"/>
    <mergeCell ref="J5:J6"/>
    <mergeCell ref="G5:G6"/>
    <mergeCell ref="E5:E6"/>
    <mergeCell ref="T5:T6"/>
    <mergeCell ref="U5:U6"/>
    <mergeCell ref="V5:V6"/>
    <mergeCell ref="W5:W6"/>
    <mergeCell ref="C1:D1"/>
    <mergeCell ref="C2:D2"/>
    <mergeCell ref="K5:K6"/>
    <mergeCell ref="L5:L6"/>
    <mergeCell ref="M5:N5"/>
    <mergeCell ref="S5:S6"/>
    <mergeCell ref="H5:H6"/>
    <mergeCell ref="I5:I6"/>
    <mergeCell ref="Q5:R5"/>
    <mergeCell ref="O5:O6"/>
    <mergeCell ref="P5:P6"/>
    <mergeCell ref="F5:F6"/>
  </mergeCells>
  <phoneticPr fontId="9" type="noConversion"/>
  <conditionalFormatting sqref="A107:A199">
    <cfRule type="cellIs" dxfId="94" priority="38" operator="between">
      <formula>7560000000000</formula>
      <formula>7569999999999</formula>
    </cfRule>
    <cfRule type="cellIs" dxfId="93" priority="39" operator="between">
      <formula>0</formula>
      <formula>9999999999</formula>
    </cfRule>
  </conditionalFormatting>
  <conditionalFormatting sqref="U107:W199">
    <cfRule type="expression" dxfId="92" priority="37">
      <formula>U107=""</formula>
    </cfRule>
  </conditionalFormatting>
  <conditionalFormatting sqref="U7:W7">
    <cfRule type="expression" dxfId="91" priority="36">
      <formula>U7=""</formula>
    </cfRule>
  </conditionalFormatting>
  <conditionalFormatting sqref="A7">
    <cfRule type="cellIs" dxfId="90" priority="35" operator="between">
      <formula>7560000000000</formula>
      <formula>7569999999999</formula>
    </cfRule>
  </conditionalFormatting>
  <conditionalFormatting sqref="A7:D7 A107:D199 I107:T199 F107:G199 F7:T7">
    <cfRule type="expression" dxfId="89" priority="34">
      <formula>A7=""</formula>
    </cfRule>
  </conditionalFormatting>
  <conditionalFormatting sqref="F107:F199 F7">
    <cfRule type="expression" dxfId="88" priority="33">
      <formula>G7&lt;&gt;""</formula>
    </cfRule>
  </conditionalFormatting>
  <conditionalFormatting sqref="G107:G199 G7">
    <cfRule type="expression" dxfId="87" priority="32">
      <formula>F7&lt;&gt;""</formula>
    </cfRule>
  </conditionalFormatting>
  <conditionalFormatting sqref="A8:A104">
    <cfRule type="cellIs" dxfId="86" priority="30" operator="between">
      <formula>7560000000000</formula>
      <formula>7569999999999</formula>
    </cfRule>
    <cfRule type="cellIs" dxfId="85" priority="31" operator="between">
      <formula>0</formula>
      <formula>9999999999</formula>
    </cfRule>
  </conditionalFormatting>
  <conditionalFormatting sqref="U8:W104">
    <cfRule type="expression" dxfId="84" priority="29">
      <formula>U8=""</formula>
    </cfRule>
  </conditionalFormatting>
  <conditionalFormatting sqref="H8:H207 F8:G104 I8:T104 A8:D104">
    <cfRule type="expression" dxfId="83" priority="28">
      <formula>A8=""</formula>
    </cfRule>
  </conditionalFormatting>
  <conditionalFormatting sqref="F8:F104">
    <cfRule type="expression" dxfId="82" priority="27">
      <formula>G8&lt;&gt;""</formula>
    </cfRule>
  </conditionalFormatting>
  <conditionalFormatting sqref="G8:G104">
    <cfRule type="expression" dxfId="81" priority="26">
      <formula>F8&lt;&gt;""</formula>
    </cfRule>
  </conditionalFormatting>
  <conditionalFormatting sqref="A200:A207">
    <cfRule type="cellIs" dxfId="80" priority="24" operator="between">
      <formula>7560000000000</formula>
      <formula>7569999999999</formula>
    </cfRule>
    <cfRule type="cellIs" dxfId="79" priority="25" operator="between">
      <formula>0</formula>
      <formula>9999999999</formula>
    </cfRule>
  </conditionalFormatting>
  <conditionalFormatting sqref="U200:W207">
    <cfRule type="expression" dxfId="78" priority="23">
      <formula>U200=""</formula>
    </cfRule>
  </conditionalFormatting>
  <conditionalFormatting sqref="A200:D207 I200:T207 F200:G207">
    <cfRule type="expression" dxfId="77" priority="22">
      <formula>A200=""</formula>
    </cfRule>
  </conditionalFormatting>
  <conditionalFormatting sqref="F200:F207">
    <cfRule type="expression" dxfId="76" priority="21">
      <formula>G200&lt;&gt;""</formula>
    </cfRule>
  </conditionalFormatting>
  <conditionalFormatting sqref="G200:G207">
    <cfRule type="expression" dxfId="75" priority="20">
      <formula>F200&lt;&gt;""</formula>
    </cfRule>
  </conditionalFormatting>
  <conditionalFormatting sqref="A105:A106">
    <cfRule type="cellIs" dxfId="74" priority="18" operator="between">
      <formula>7560000000000</formula>
      <formula>7569999999999</formula>
    </cfRule>
    <cfRule type="cellIs" dxfId="73" priority="19" operator="between">
      <formula>0</formula>
      <formula>9999999999</formula>
    </cfRule>
  </conditionalFormatting>
  <conditionalFormatting sqref="U105:W106">
    <cfRule type="expression" dxfId="72" priority="17">
      <formula>U105=""</formula>
    </cfRule>
  </conditionalFormatting>
  <conditionalFormatting sqref="A105:D106 I105:T106 F105:G106">
    <cfRule type="expression" dxfId="71" priority="16">
      <formula>A105=""</formula>
    </cfRule>
  </conditionalFormatting>
  <conditionalFormatting sqref="F105:F106">
    <cfRule type="expression" dxfId="70" priority="15">
      <formula>G105&lt;&gt;""</formula>
    </cfRule>
  </conditionalFormatting>
  <conditionalFormatting sqref="G105:G106">
    <cfRule type="expression" dxfId="69" priority="14">
      <formula>F105&lt;&gt;""</formula>
    </cfRule>
  </conditionalFormatting>
  <conditionalFormatting sqref="E7:E207">
    <cfRule type="expression" dxfId="68" priority="6">
      <formula>E7=""</formula>
    </cfRule>
  </conditionalFormatting>
  <conditionalFormatting sqref="E10:E12">
    <cfRule type="expression" dxfId="67" priority="5">
      <formula>E10=""</formula>
    </cfRule>
  </conditionalFormatting>
  <conditionalFormatting sqref="E8">
    <cfRule type="expression" dxfId="66" priority="4">
      <formula>E8=""</formula>
    </cfRule>
  </conditionalFormatting>
  <conditionalFormatting sqref="E9">
    <cfRule type="expression" dxfId="65" priority="3">
      <formula>E9=""</formula>
    </cfRule>
  </conditionalFormatting>
  <conditionalFormatting sqref="B8">
    <cfRule type="cellIs" dxfId="64" priority="1" operator="between">
      <formula>7560000000000</formula>
      <formula>7569999999999</formula>
    </cfRule>
    <cfRule type="cellIs" dxfId="63" priority="2" operator="between">
      <formula>0</formula>
      <formula>9999999999</formula>
    </cfRule>
  </conditionalFormatting>
  <dataValidations xWindow="99" yWindow="549" count="5">
    <dataValidation allowBlank="1" showInputMessage="1" showErrorMessage="1" prompt="Saisissez le numéro AVS sans points. Le code du pays (trois premiers chiffres = 756) n'est pas obligatoire. Le numéro AVS est automatiquement formaté." sqref="A8:A207"/>
    <dataValidation allowBlank="1" showInputMessage="1" showErrorMessage="1" prompt="Indiquez le salaire mensuel ou le salaire horaire" sqref="F7:G207"/>
    <dataValidation allowBlank="1" showInputMessage="1" showErrorMessage="1" prompt="Fériés effectivement accordés. Attention pour les employés à temps partiel, lisez les instructions." sqref="K7:K207"/>
    <dataValidation allowBlank="1" showInputMessage="1" showErrorMessage="1" prompt="Valeur d'entrée valide : +/- 20 heures" sqref="Q7:R207"/>
    <dataValidation allowBlank="1" showInputMessage="1" showErrorMessage="1" prompt="Nombre de salaires convenus par an." sqref="H8:H207"/>
  </dataValidations>
  <pageMargins left="0.19685039370078741" right="0.19685039370078741" top="0.78740157480314965" bottom="0.59055118110236227" header="0.31496062992125984" footer="0.31496062992125984"/>
  <pageSetup paperSize="9" scale="47" fitToHeight="0" orientation="landscape" horizontalDpi="300" verticalDpi="300" r:id="rId1"/>
  <headerFooter>
    <oddHeader>&amp;C&amp;"Arial,Fett"&amp;28Données de base des travailleurs</oddHeader>
    <oddFooter>&amp;L&amp;F / &amp;A / 06.2024&amp;RPage &amp;P / &amp;N</oddFooter>
  </headerFooter>
  <drawing r:id="rId2"/>
  <extLst>
    <ext xmlns:x14="http://schemas.microsoft.com/office/spreadsheetml/2009/9/main" uri="{CCE6A557-97BC-4b89-ADB6-D9C93CAAB3DF}">
      <x14:dataValidations xmlns:xm="http://schemas.microsoft.com/office/excel/2006/main" xWindow="99" yWindow="549" count="2">
        <x14:dataValidation type="list" allowBlank="1" showInputMessage="1" showErrorMessage="1">
          <x14:formula1>
            <xm:f>Hilfsdaten!$F$8:$F$16</xm:f>
          </x14:formula1>
          <xm:sqref>U8:U207</xm:sqref>
        </x14:dataValidation>
        <x14:dataValidation type="list" allowBlank="1" showInputMessage="1" showErrorMessage="1">
          <x14:formula1>
            <xm:f>Hilfsdaten!$F$27:$F$34</xm:f>
          </x14:formula1>
          <xm:sqref>E8:E207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pageSetUpPr fitToPage="1"/>
  </sheetPr>
  <dimension ref="A1:AA212"/>
  <sheetViews>
    <sheetView showGridLines="0" zoomScale="85" zoomScaleNormal="85" zoomScaleSheetLayoutView="85" zoomScalePageLayoutView="85" workbookViewId="0">
      <pane ySplit="11" topLeftCell="A12" activePane="bottomLeft" state="frozen"/>
      <selection sqref="A1:D1"/>
      <selection pane="bottomLeft" activeCell="A12" sqref="A12"/>
    </sheetView>
  </sheetViews>
  <sheetFormatPr baseColWidth="10" defaultColWidth="0" defaultRowHeight="12.75" zeroHeight="1"/>
  <cols>
    <col min="1" max="1" width="16.7109375" style="29" customWidth="1"/>
    <col min="2" max="3" width="20.7109375" style="7" customWidth="1"/>
    <col min="4" max="5" width="10.7109375" style="31" customWidth="1"/>
    <col min="6" max="7" width="10.7109375" style="7" customWidth="1"/>
    <col min="8" max="8" width="11.42578125" style="7" customWidth="1"/>
    <col min="9" max="15" width="10.7109375" style="7" customWidth="1"/>
    <col min="16" max="16" width="5.7109375" style="7" customWidth="1"/>
    <col min="17" max="20" width="11.5703125" style="26" hidden="1" customWidth="1"/>
    <col min="21" max="16384" width="11.5703125" style="7" hidden="1"/>
  </cols>
  <sheetData>
    <row r="1" spans="1:27" ht="16.899999999999999" customHeight="1">
      <c r="B1" s="144" t="s">
        <v>102</v>
      </c>
      <c r="C1" s="592" t="str">
        <f>'1042Af Demande'!$D$6</f>
        <v xml:space="preserve"> / </v>
      </c>
      <c r="D1" s="593"/>
      <c r="E1" s="486"/>
      <c r="G1" s="41"/>
      <c r="H1" s="35"/>
      <c r="I1" s="35"/>
      <c r="J1" s="39"/>
      <c r="K1" s="34"/>
      <c r="L1" s="29"/>
      <c r="M1" s="26"/>
      <c r="N1" s="38"/>
      <c r="O1" s="38"/>
      <c r="P1" s="25"/>
    </row>
    <row r="2" spans="1:27" ht="16.899999999999999" customHeight="1" thickBot="1">
      <c r="B2" s="145" t="s">
        <v>103</v>
      </c>
      <c r="C2" s="594" t="str">
        <f>'1042Af Demande'!$D$24</f>
        <v/>
      </c>
      <c r="D2" s="595"/>
      <c r="E2" s="487"/>
      <c r="F2" s="40"/>
      <c r="G2" s="42"/>
      <c r="H2" s="40"/>
      <c r="I2" s="42"/>
      <c r="J2" s="42"/>
      <c r="K2" s="42"/>
      <c r="L2" s="40"/>
      <c r="M2" s="43"/>
      <c r="N2" s="43"/>
      <c r="O2" s="43"/>
      <c r="P2" s="25"/>
    </row>
    <row r="3" spans="1:27" ht="16.899999999999999" customHeight="1" thickBot="1">
      <c r="B3" s="24"/>
      <c r="C3" s="38"/>
      <c r="D3" s="36"/>
      <c r="E3" s="36"/>
      <c r="F3" s="40"/>
      <c r="G3" s="42"/>
      <c r="H3" s="40"/>
      <c r="I3" s="42"/>
      <c r="J3" s="42"/>
      <c r="K3" s="42"/>
      <c r="L3" s="40"/>
      <c r="M3" s="43"/>
      <c r="N3" s="43"/>
      <c r="O3" s="43"/>
      <c r="P3" s="25"/>
    </row>
    <row r="4" spans="1:27" ht="16.899999999999999" customHeight="1">
      <c r="A4" s="47"/>
      <c r="D4" s="30"/>
      <c r="E4" s="30"/>
      <c r="F4" s="33"/>
      <c r="G4" s="48"/>
      <c r="H4" s="49"/>
      <c r="I4" s="50" t="str">
        <f>CONCATENATE("Perte en % pour la période ",TEXT(MONTH(Q$6),"00"),".",YEAR(Q$7),":")</f>
        <v>Perte en % pour la période 01.3798:</v>
      </c>
      <c r="J4" s="51">
        <f>U6</f>
        <v>0</v>
      </c>
      <c r="K4" s="52"/>
      <c r="L4" s="49"/>
      <c r="M4" s="53"/>
      <c r="N4" s="50" t="str">
        <f>CONCATENATE("Perte en % pour la période ",TEXT(MONTH(Q$7),"00"),".",YEAR(Q$6),":")</f>
        <v>Perte en % pour la période 01.3799:</v>
      </c>
      <c r="O4" s="54">
        <f>X6</f>
        <v>0</v>
      </c>
      <c r="P4" s="25"/>
      <c r="Q4" s="73">
        <f>YEAR('1042Af Demande'!B$24)-1</f>
        <v>1899</v>
      </c>
      <c r="R4" s="25"/>
      <c r="S4" s="25"/>
      <c r="T4" s="25"/>
    </row>
    <row r="5" spans="1:27" ht="16.899999999999999" customHeight="1" thickBot="1">
      <c r="A5" s="47"/>
      <c r="B5" s="146" t="s">
        <v>137</v>
      </c>
      <c r="C5" s="146"/>
      <c r="D5" s="30"/>
      <c r="E5" s="30"/>
      <c r="F5" s="579" t="str">
        <f>CONCATENATE("Perte moyenne pour les deux années de référence  ",X7*100,"%")</f>
        <v>Perte moyenne pour les deux années de référence  0%</v>
      </c>
      <c r="G5" s="580"/>
      <c r="H5" s="580"/>
      <c r="I5" s="580"/>
      <c r="J5" s="580"/>
      <c r="K5" s="580"/>
      <c r="L5" s="580"/>
      <c r="M5" s="580"/>
      <c r="N5" s="580"/>
      <c r="O5" s="581"/>
      <c r="P5" s="25"/>
      <c r="Q5" s="73">
        <f>MONTH('1042Af Demande'!B$24)</f>
        <v>1</v>
      </c>
      <c r="R5" s="25"/>
      <c r="S5" s="25"/>
      <c r="T5" s="46"/>
      <c r="U5" s="27">
        <f t="shared" ref="U5:Z5" si="0">SUM(U12:U211)</f>
        <v>0</v>
      </c>
      <c r="V5" s="27">
        <f t="shared" si="0"/>
        <v>0</v>
      </c>
      <c r="W5" s="27">
        <f t="shared" si="0"/>
        <v>0</v>
      </c>
      <c r="X5" s="27">
        <f t="shared" si="0"/>
        <v>0</v>
      </c>
      <c r="Y5" s="27">
        <f t="shared" si="0"/>
        <v>0</v>
      </c>
      <c r="Z5" s="27">
        <f t="shared" si="0"/>
        <v>0</v>
      </c>
    </row>
    <row r="6" spans="1:27" ht="16.899999999999999" customHeight="1" thickBot="1">
      <c r="B6" s="147" t="s">
        <v>138</v>
      </c>
      <c r="C6" s="147"/>
      <c r="D6" s="30"/>
      <c r="E6" s="30"/>
      <c r="F6" s="45"/>
      <c r="G6" s="56"/>
      <c r="P6" s="25"/>
      <c r="Q6" s="44">
        <f>DATE(Q4,Q5,1)</f>
        <v>693598</v>
      </c>
      <c r="R6" s="25"/>
      <c r="S6" s="25"/>
      <c r="T6" s="26" t="s">
        <v>139</v>
      </c>
      <c r="U6" s="55">
        <f>IF(W5=0,0,ROUND(W5/(U5-V5),4))</f>
        <v>0</v>
      </c>
      <c r="W6" s="7" t="s">
        <v>140</v>
      </c>
      <c r="X6" s="55">
        <f>IF(Z5=0,0,ROUND(Z5/(X5-Y5),4))</f>
        <v>0</v>
      </c>
    </row>
    <row r="7" spans="1:27" s="57" customFormat="1" ht="16.899999999999999" customHeight="1">
      <c r="B7" s="147" t="s">
        <v>141</v>
      </c>
      <c r="D7" s="30"/>
      <c r="E7" s="30"/>
      <c r="F7" s="91" t="s">
        <v>142</v>
      </c>
      <c r="G7" s="90"/>
      <c r="H7" s="90"/>
      <c r="I7" s="90"/>
      <c r="J7" s="58">
        <f>Q7</f>
        <v>693233</v>
      </c>
      <c r="K7" s="89" t="s">
        <v>143</v>
      </c>
      <c r="L7" s="92"/>
      <c r="M7" s="92"/>
      <c r="N7" s="92"/>
      <c r="O7" s="58">
        <f>Q6</f>
        <v>693598</v>
      </c>
      <c r="Q7" s="44">
        <f>DATE(Q4-1,Q5,1)</f>
        <v>693233</v>
      </c>
      <c r="R7" s="25"/>
      <c r="S7" s="25"/>
      <c r="T7" s="26"/>
      <c r="U7" s="55"/>
      <c r="V7" s="7"/>
      <c r="W7" s="26" t="s">
        <v>144</v>
      </c>
      <c r="X7" s="55">
        <f>ROUND((U6+X6)/2,4)</f>
        <v>0</v>
      </c>
      <c r="Y7" s="7"/>
      <c r="Z7" s="7"/>
    </row>
    <row r="8" spans="1:27" ht="16.899999999999999" customHeight="1" thickBot="1">
      <c r="D8" s="74"/>
      <c r="E8" s="74"/>
      <c r="F8" s="148" t="s">
        <v>145</v>
      </c>
      <c r="G8" s="149">
        <f>U5</f>
        <v>0</v>
      </c>
      <c r="H8" s="150">
        <f>SUM(H12:H211)</f>
        <v>0</v>
      </c>
      <c r="I8" s="149">
        <f>V5</f>
        <v>0</v>
      </c>
      <c r="J8" s="151">
        <f>W5</f>
        <v>0</v>
      </c>
      <c r="K8" s="148" t="s">
        <v>145</v>
      </c>
      <c r="L8" s="149">
        <f>X5</f>
        <v>0</v>
      </c>
      <c r="M8" s="150">
        <f>SUM(M12:M211)</f>
        <v>0</v>
      </c>
      <c r="N8" s="149">
        <f>Y5</f>
        <v>0</v>
      </c>
      <c r="O8" s="151">
        <f>Z5</f>
        <v>0</v>
      </c>
    </row>
    <row r="9" spans="1:27" ht="37.5" customHeight="1">
      <c r="A9" s="575" t="s">
        <v>108</v>
      </c>
      <c r="B9" s="577" t="s">
        <v>109</v>
      </c>
      <c r="C9" s="588" t="s">
        <v>110</v>
      </c>
      <c r="D9" s="589"/>
      <c r="E9" s="488"/>
      <c r="F9" s="596" t="s">
        <v>589</v>
      </c>
      <c r="G9" s="597"/>
      <c r="H9" s="582" t="s">
        <v>576</v>
      </c>
      <c r="I9" s="584" t="s">
        <v>599</v>
      </c>
      <c r="J9" s="586" t="s">
        <v>146</v>
      </c>
      <c r="K9" s="596" t="s">
        <v>590</v>
      </c>
      <c r="L9" s="597"/>
      <c r="M9" s="582" t="s">
        <v>576</v>
      </c>
      <c r="N9" s="584" t="s">
        <v>599</v>
      </c>
      <c r="O9" s="586" t="s">
        <v>146</v>
      </c>
    </row>
    <row r="10" spans="1:27" s="29" customFormat="1" ht="39.6" customHeight="1">
      <c r="A10" s="576"/>
      <c r="B10" s="578"/>
      <c r="C10" s="590"/>
      <c r="D10" s="591"/>
      <c r="E10" s="489" t="s">
        <v>631</v>
      </c>
      <c r="F10" s="347" t="s">
        <v>116</v>
      </c>
      <c r="G10" s="173" t="s">
        <v>147</v>
      </c>
      <c r="H10" s="583"/>
      <c r="I10" s="585"/>
      <c r="J10" s="587"/>
      <c r="K10" s="347" t="s">
        <v>116</v>
      </c>
      <c r="L10" s="173" t="s">
        <v>147</v>
      </c>
      <c r="M10" s="583"/>
      <c r="N10" s="585"/>
      <c r="O10" s="587"/>
      <c r="P10" s="28"/>
      <c r="Q10" s="78" t="s">
        <v>148</v>
      </c>
      <c r="R10" s="78" t="s">
        <v>149</v>
      </c>
      <c r="S10" s="78" t="s">
        <v>150</v>
      </c>
      <c r="T10" s="78" t="s">
        <v>151</v>
      </c>
      <c r="U10" s="79" t="s">
        <v>152</v>
      </c>
      <c r="V10" s="79" t="s">
        <v>153</v>
      </c>
      <c r="W10" s="79" t="s">
        <v>151</v>
      </c>
      <c r="X10" s="79" t="s">
        <v>154</v>
      </c>
      <c r="Y10" s="79" t="s">
        <v>155</v>
      </c>
      <c r="Z10" s="79" t="s">
        <v>150</v>
      </c>
      <c r="AA10" s="79" t="s">
        <v>156</v>
      </c>
    </row>
    <row r="11" spans="1:27" s="201" customFormat="1" ht="16.899999999999999" customHeight="1">
      <c r="A11" s="424" t="s">
        <v>133</v>
      </c>
      <c r="B11" s="425" t="s">
        <v>134</v>
      </c>
      <c r="C11" s="600" t="s">
        <v>135</v>
      </c>
      <c r="D11" s="601"/>
      <c r="E11" s="492">
        <v>29252</v>
      </c>
      <c r="F11" s="256">
        <v>40</v>
      </c>
      <c r="G11" s="257">
        <v>168</v>
      </c>
      <c r="H11" s="255">
        <v>129</v>
      </c>
      <c r="I11" s="255">
        <v>8</v>
      </c>
      <c r="J11" s="258">
        <v>31</v>
      </c>
      <c r="K11" s="256">
        <v>40</v>
      </c>
      <c r="L11" s="257">
        <v>176</v>
      </c>
      <c r="M11" s="255">
        <v>120</v>
      </c>
      <c r="N11" s="255">
        <v>8</v>
      </c>
      <c r="O11" s="258">
        <v>48</v>
      </c>
      <c r="P11" s="259"/>
      <c r="Q11" s="208"/>
      <c r="R11" s="208"/>
      <c r="S11" s="207"/>
      <c r="T11" s="207"/>
      <c r="U11" s="209"/>
      <c r="V11" s="209"/>
      <c r="W11" s="209"/>
      <c r="X11" s="209"/>
      <c r="Y11" s="209"/>
      <c r="Z11" s="209"/>
      <c r="AA11" s="200"/>
    </row>
    <row r="12" spans="1:27" s="201" customFormat="1" ht="16.899999999999999" customHeight="1">
      <c r="A12" s="335" t="str">
        <f>IF('1042Bf Données de base trav.'!A8="","",'1042Bf Données de base trav.'!A8)</f>
        <v/>
      </c>
      <c r="B12" s="469" t="str">
        <f>IF('1042Bf Données de base trav.'!B8="","",'1042Bf Données de base trav.'!B8)</f>
        <v/>
      </c>
      <c r="C12" s="598" t="str">
        <f>IF('1042Bf Données de base trav.'!C8="","",'1042Bf Données de base trav.'!C8)</f>
        <v/>
      </c>
      <c r="D12" s="599"/>
      <c r="E12" s="493" t="str">
        <f>IF('1042Bf Données de base trav.'!D8="","",'1042Bf Données de base trav.'!D8)</f>
        <v/>
      </c>
      <c r="F12" s="467" t="str">
        <f>IF(A12="","",'1042Bf Données de base trav.'!M8)</f>
        <v/>
      </c>
      <c r="G12" s="175"/>
      <c r="H12" s="143"/>
      <c r="I12" s="143"/>
      <c r="J12" s="75" t="str">
        <f>S12</f>
        <v/>
      </c>
      <c r="K12" s="174" t="str">
        <f>IF(A12="","",'1042Bf Données de base trav.'!M8)</f>
        <v/>
      </c>
      <c r="L12" s="175"/>
      <c r="M12" s="143"/>
      <c r="N12" s="143"/>
      <c r="O12" s="75" t="str">
        <f>T12</f>
        <v/>
      </c>
      <c r="P12" s="207"/>
      <c r="Q12" s="208" t="str">
        <f>IF($C12="","",'1042Ef Décompte'!D12)</f>
        <v/>
      </c>
      <c r="R12" s="208" t="str">
        <f>IF(OR($C12="",'1042Bf Données de base trav.'!M106=""),"",'1042Bf Données de base trav.'!M106)</f>
        <v/>
      </c>
      <c r="S12" s="207" t="str">
        <f>IF(OR($C12="",G12="",H12="",I12=""),"",MAX(G12-H12-I12,0))</f>
        <v/>
      </c>
      <c r="T12" s="207" t="str">
        <f>IF(OR(L12="",M12="",N12=""),"",MAX(L12-M12-N12,0))</f>
        <v/>
      </c>
      <c r="U12" s="209">
        <f>IF(OR(J12=""),0,G12)</f>
        <v>0</v>
      </c>
      <c r="V12" s="209">
        <f>IF(OR(J12=""),0,I12)</f>
        <v>0</v>
      </c>
      <c r="W12" s="209">
        <f>IF(OR(J12&lt;=0,J12=""),0,S12)</f>
        <v>0</v>
      </c>
      <c r="X12" s="209">
        <f>IF(OR(O12=""),0,L12)</f>
        <v>0</v>
      </c>
      <c r="Y12" s="209">
        <f>IF(OR(O12=""),0,N12)</f>
        <v>0</v>
      </c>
      <c r="Z12" s="209">
        <f>IF(OR(O12&lt;=0,O12=""),0,T12)</f>
        <v>0</v>
      </c>
      <c r="AA12" s="200">
        <f>MAX(Q12:Z12)</f>
        <v>0</v>
      </c>
    </row>
    <row r="13" spans="1:27" s="201" customFormat="1" ht="16.899999999999999" customHeight="1">
      <c r="A13" s="335" t="str">
        <f>IF('1042Bf Données de base trav.'!A9="","",'1042Bf Données de base trav.'!A9)</f>
        <v/>
      </c>
      <c r="B13" s="469" t="str">
        <f>IF('1042Bf Données de base trav.'!B9="","",'1042Bf Données de base trav.'!B9)</f>
        <v/>
      </c>
      <c r="C13" s="598" t="str">
        <f>IF('1042Bf Données de base trav.'!C9="","",'1042Bf Données de base trav.'!C9)</f>
        <v/>
      </c>
      <c r="D13" s="599"/>
      <c r="E13" s="493" t="str">
        <f>IF('1042Bf Données de base trav.'!D9="","",'1042Bf Données de base trav.'!D9)</f>
        <v/>
      </c>
      <c r="F13" s="467" t="str">
        <f>IF(A13="","",'1042Bf Données de base trav.'!M9)</f>
        <v/>
      </c>
      <c r="G13" s="175"/>
      <c r="H13" s="143"/>
      <c r="I13" s="143"/>
      <c r="J13" s="75" t="str">
        <f>S13</f>
        <v/>
      </c>
      <c r="K13" s="174" t="str">
        <f>IF(A13="","",'1042Bf Données de base trav.'!M9)</f>
        <v/>
      </c>
      <c r="L13" s="175"/>
      <c r="M13" s="143"/>
      <c r="N13" s="143"/>
      <c r="O13" s="75" t="str">
        <f>T13</f>
        <v/>
      </c>
      <c r="P13" s="207"/>
      <c r="Q13" s="208" t="str">
        <f>IF($C13="","",'1042Ef Décompte'!D13)</f>
        <v/>
      </c>
      <c r="R13" s="208" t="str">
        <f>IF(OR($C13="",'1042Bf Données de base trav.'!M107=""),"",'1042Bf Données de base trav.'!M107)</f>
        <v/>
      </c>
      <c r="S13" s="207" t="str">
        <f>IF(OR($C13="",G13="",H13="",I13=""),"",MAX(G13-H13-I13,0))</f>
        <v/>
      </c>
      <c r="T13" s="207" t="str">
        <f>IF(OR(L13="",M13="",N13=""),"",MAX(L13-M13-N13,0))</f>
        <v/>
      </c>
      <c r="U13" s="209">
        <f>IF(OR(J13=""),0,G13)</f>
        <v>0</v>
      </c>
      <c r="V13" s="209">
        <f>IF(OR(J13=""),0,I13)</f>
        <v>0</v>
      </c>
      <c r="W13" s="209">
        <f>IF(OR(J13&lt;=0,J13=""),0,S13)</f>
        <v>0</v>
      </c>
      <c r="X13" s="209">
        <f>IF(OR(O13=""),0,L13)</f>
        <v>0</v>
      </c>
      <c r="Y13" s="209">
        <f>IF(OR(O13=""),0,N13)</f>
        <v>0</v>
      </c>
      <c r="Z13" s="209">
        <f>IF(OR(O13&lt;=0,O13=""),0,T13)</f>
        <v>0</v>
      </c>
      <c r="AA13" s="200">
        <f>MAX(Q13:Z13)</f>
        <v>0</v>
      </c>
    </row>
    <row r="14" spans="1:27" s="201" customFormat="1" ht="16.899999999999999" customHeight="1">
      <c r="A14" s="335" t="str">
        <f>IF('1042Bf Données de base trav.'!A10="","",'1042Bf Données de base trav.'!A10)</f>
        <v/>
      </c>
      <c r="B14" s="469" t="str">
        <f>IF('1042Bf Données de base trav.'!B10="","",'1042Bf Données de base trav.'!B10)</f>
        <v/>
      </c>
      <c r="C14" s="598" t="str">
        <f>IF('1042Bf Données de base trav.'!C10="","",'1042Bf Données de base trav.'!C10)</f>
        <v/>
      </c>
      <c r="D14" s="599"/>
      <c r="E14" s="493" t="str">
        <f>IF('1042Bf Données de base trav.'!D10="","",'1042Bf Données de base trav.'!D10)</f>
        <v/>
      </c>
      <c r="F14" s="467" t="str">
        <f>IF(A14="","",'1042Bf Données de base trav.'!M10)</f>
        <v/>
      </c>
      <c r="G14" s="175"/>
      <c r="H14" s="143"/>
      <c r="I14" s="143"/>
      <c r="J14" s="75" t="str">
        <f t="shared" ref="J14:J77" si="1">S14</f>
        <v/>
      </c>
      <c r="K14" s="174" t="str">
        <f>IF(A14="","",'1042Bf Données de base trav.'!M10)</f>
        <v/>
      </c>
      <c r="L14" s="175"/>
      <c r="M14" s="143"/>
      <c r="N14" s="143"/>
      <c r="O14" s="75" t="str">
        <f t="shared" ref="O14:O77" si="2">T14</f>
        <v/>
      </c>
      <c r="P14" s="207"/>
      <c r="Q14" s="208" t="str">
        <f>IF($C14="","",'1042Ef Décompte'!D14)</f>
        <v/>
      </c>
      <c r="R14" s="208" t="str">
        <f>IF(OR($C14="",'1042Bf Données de base trav.'!M108=""),"",'1042Bf Données de base trav.'!M108)</f>
        <v/>
      </c>
      <c r="S14" s="207" t="str">
        <f t="shared" ref="S14:S77" si="3">IF(OR($C14="",G14="",H14="",I14=""),"",MAX(G14-H14-I14,0))</f>
        <v/>
      </c>
      <c r="T14" s="207" t="str">
        <f t="shared" ref="T14:T77" si="4">IF(OR(L14="",M14="",N14=""),"",MAX(L14-M14-N14,0))</f>
        <v/>
      </c>
      <c r="U14" s="209">
        <f t="shared" ref="U14:U77" si="5">IF(OR(J14=""),0,G14)</f>
        <v>0</v>
      </c>
      <c r="V14" s="209">
        <f t="shared" ref="V14:V77" si="6">IF(OR(J14=""),0,I14)</f>
        <v>0</v>
      </c>
      <c r="W14" s="209">
        <f t="shared" ref="W14:W77" si="7">IF(OR(J14&lt;=0,J14=""),0,S14)</f>
        <v>0</v>
      </c>
      <c r="X14" s="209">
        <f t="shared" ref="X14:X77" si="8">IF(OR(O14=""),0,L14)</f>
        <v>0</v>
      </c>
      <c r="Y14" s="209">
        <f t="shared" ref="Y14:Y77" si="9">IF(OR(O14=""),0,N14)</f>
        <v>0</v>
      </c>
      <c r="Z14" s="209">
        <f t="shared" ref="Z14:Z77" si="10">IF(OR(O14&lt;=0,O14=""),0,T14)</f>
        <v>0</v>
      </c>
      <c r="AA14" s="200">
        <f t="shared" ref="AA14:AA77" si="11">MAX(Q14:Z14)</f>
        <v>0</v>
      </c>
    </row>
    <row r="15" spans="1:27" s="201" customFormat="1" ht="16.899999999999999" customHeight="1">
      <c r="A15" s="335" t="str">
        <f>IF('1042Bf Données de base trav.'!A11="","",'1042Bf Données de base trav.'!A11)</f>
        <v/>
      </c>
      <c r="B15" s="469" t="str">
        <f>IF('1042Bf Données de base trav.'!B11="","",'1042Bf Données de base trav.'!B11)</f>
        <v/>
      </c>
      <c r="C15" s="598" t="str">
        <f>IF('1042Bf Données de base trav.'!C11="","",'1042Bf Données de base trav.'!C11)</f>
        <v/>
      </c>
      <c r="D15" s="599"/>
      <c r="E15" s="493" t="str">
        <f>IF('1042Bf Données de base trav.'!D11="","",'1042Bf Données de base trav.'!D11)</f>
        <v/>
      </c>
      <c r="F15" s="467" t="str">
        <f>IF(A15="","",'1042Bf Données de base trav.'!M11)</f>
        <v/>
      </c>
      <c r="G15" s="175"/>
      <c r="H15" s="143"/>
      <c r="I15" s="143"/>
      <c r="J15" s="75" t="str">
        <f t="shared" si="1"/>
        <v/>
      </c>
      <c r="K15" s="174" t="str">
        <f>IF(A15="","",'1042Bf Données de base trav.'!M11)</f>
        <v/>
      </c>
      <c r="L15" s="175"/>
      <c r="M15" s="143"/>
      <c r="N15" s="143"/>
      <c r="O15" s="75" t="str">
        <f t="shared" si="2"/>
        <v/>
      </c>
      <c r="P15" s="207"/>
      <c r="Q15" s="208" t="str">
        <f>IF($C15="","",'1042Ef Décompte'!D15)</f>
        <v/>
      </c>
      <c r="R15" s="208" t="str">
        <f>IF(OR($C15="",'1042Bf Données de base trav.'!M109=""),"",'1042Bf Données de base trav.'!M109)</f>
        <v/>
      </c>
      <c r="S15" s="207" t="str">
        <f t="shared" si="3"/>
        <v/>
      </c>
      <c r="T15" s="207" t="str">
        <f t="shared" si="4"/>
        <v/>
      </c>
      <c r="U15" s="209">
        <f t="shared" si="5"/>
        <v>0</v>
      </c>
      <c r="V15" s="209">
        <f t="shared" si="6"/>
        <v>0</v>
      </c>
      <c r="W15" s="209">
        <f t="shared" si="7"/>
        <v>0</v>
      </c>
      <c r="X15" s="209">
        <f t="shared" si="8"/>
        <v>0</v>
      </c>
      <c r="Y15" s="209">
        <f t="shared" si="9"/>
        <v>0</v>
      </c>
      <c r="Z15" s="209">
        <f t="shared" si="10"/>
        <v>0</v>
      </c>
      <c r="AA15" s="200">
        <f t="shared" si="11"/>
        <v>0</v>
      </c>
    </row>
    <row r="16" spans="1:27" s="201" customFormat="1" ht="16.899999999999999" customHeight="1">
      <c r="A16" s="335" t="str">
        <f>IF('1042Bf Données de base trav.'!A12="","",'1042Bf Données de base trav.'!A12)</f>
        <v/>
      </c>
      <c r="B16" s="469" t="str">
        <f>IF('1042Bf Données de base trav.'!B12="","",'1042Bf Données de base trav.'!B12)</f>
        <v/>
      </c>
      <c r="C16" s="598" t="str">
        <f>IF('1042Bf Données de base trav.'!C12="","",'1042Bf Données de base trav.'!C12)</f>
        <v/>
      </c>
      <c r="D16" s="599"/>
      <c r="E16" s="493" t="str">
        <f>IF('1042Bf Données de base trav.'!D12="","",'1042Bf Données de base trav.'!D12)</f>
        <v/>
      </c>
      <c r="F16" s="467" t="str">
        <f>IF(A16="","",'1042Bf Données de base trav.'!M12)</f>
        <v/>
      </c>
      <c r="G16" s="175"/>
      <c r="H16" s="143"/>
      <c r="I16" s="143"/>
      <c r="J16" s="75" t="str">
        <f t="shared" si="1"/>
        <v/>
      </c>
      <c r="K16" s="174" t="str">
        <f>IF(A16="","",'1042Bf Données de base trav.'!M12)</f>
        <v/>
      </c>
      <c r="L16" s="175"/>
      <c r="M16" s="143"/>
      <c r="N16" s="143"/>
      <c r="O16" s="75" t="str">
        <f t="shared" si="2"/>
        <v/>
      </c>
      <c r="P16" s="207"/>
      <c r="Q16" s="208" t="str">
        <f>IF($C16="","",'1042Ef Décompte'!D16)</f>
        <v/>
      </c>
      <c r="R16" s="208" t="str">
        <f>IF(OR($C16="",'1042Bf Données de base trav.'!M110=""),"",'1042Bf Données de base trav.'!M110)</f>
        <v/>
      </c>
      <c r="S16" s="207" t="str">
        <f t="shared" si="3"/>
        <v/>
      </c>
      <c r="T16" s="207" t="str">
        <f t="shared" si="4"/>
        <v/>
      </c>
      <c r="U16" s="209">
        <f t="shared" si="5"/>
        <v>0</v>
      </c>
      <c r="V16" s="209">
        <f t="shared" si="6"/>
        <v>0</v>
      </c>
      <c r="W16" s="209">
        <f t="shared" si="7"/>
        <v>0</v>
      </c>
      <c r="X16" s="209">
        <f t="shared" si="8"/>
        <v>0</v>
      </c>
      <c r="Y16" s="209">
        <f t="shared" si="9"/>
        <v>0</v>
      </c>
      <c r="Z16" s="209">
        <f t="shared" si="10"/>
        <v>0</v>
      </c>
      <c r="AA16" s="200">
        <f t="shared" si="11"/>
        <v>0</v>
      </c>
    </row>
    <row r="17" spans="1:27" s="201" customFormat="1" ht="16.899999999999999" customHeight="1">
      <c r="A17" s="335" t="str">
        <f>IF('1042Bf Données de base trav.'!A13="","",'1042Bf Données de base trav.'!A13)</f>
        <v/>
      </c>
      <c r="B17" s="469" t="str">
        <f>IF('1042Bf Données de base trav.'!B13="","",'1042Bf Données de base trav.'!B13)</f>
        <v/>
      </c>
      <c r="C17" s="598" t="str">
        <f>IF('1042Bf Données de base trav.'!C13="","",'1042Bf Données de base trav.'!C13)</f>
        <v/>
      </c>
      <c r="D17" s="599"/>
      <c r="E17" s="493" t="str">
        <f>IF('1042Bf Données de base trav.'!D13="","",'1042Bf Données de base trav.'!D13)</f>
        <v/>
      </c>
      <c r="F17" s="467" t="str">
        <f>IF(A17="","",'1042Bf Données de base trav.'!M13)</f>
        <v/>
      </c>
      <c r="G17" s="175"/>
      <c r="H17" s="143"/>
      <c r="I17" s="143"/>
      <c r="J17" s="75" t="str">
        <f t="shared" si="1"/>
        <v/>
      </c>
      <c r="K17" s="174" t="str">
        <f>IF(A17="","",'1042Bf Données de base trav.'!M13)</f>
        <v/>
      </c>
      <c r="L17" s="175"/>
      <c r="M17" s="143"/>
      <c r="N17" s="143"/>
      <c r="O17" s="75" t="str">
        <f t="shared" si="2"/>
        <v/>
      </c>
      <c r="P17" s="207"/>
      <c r="Q17" s="208" t="str">
        <f>IF($C17="","",'1042Ef Décompte'!D17)</f>
        <v/>
      </c>
      <c r="R17" s="208" t="str">
        <f>IF(OR($C17="",'1042Bf Données de base trav.'!M111=""),"",'1042Bf Données de base trav.'!M111)</f>
        <v/>
      </c>
      <c r="S17" s="207" t="str">
        <f t="shared" si="3"/>
        <v/>
      </c>
      <c r="T17" s="207" t="str">
        <f t="shared" si="4"/>
        <v/>
      </c>
      <c r="U17" s="209">
        <f t="shared" si="5"/>
        <v>0</v>
      </c>
      <c r="V17" s="209">
        <f t="shared" si="6"/>
        <v>0</v>
      </c>
      <c r="W17" s="209">
        <f t="shared" si="7"/>
        <v>0</v>
      </c>
      <c r="X17" s="209">
        <f t="shared" si="8"/>
        <v>0</v>
      </c>
      <c r="Y17" s="209">
        <f t="shared" si="9"/>
        <v>0</v>
      </c>
      <c r="Z17" s="209">
        <f t="shared" si="10"/>
        <v>0</v>
      </c>
      <c r="AA17" s="200">
        <f t="shared" si="11"/>
        <v>0</v>
      </c>
    </row>
    <row r="18" spans="1:27" s="201" customFormat="1" ht="16.899999999999999" customHeight="1">
      <c r="A18" s="335" t="str">
        <f>IF('1042Bf Données de base trav.'!A14="","",'1042Bf Données de base trav.'!A14)</f>
        <v/>
      </c>
      <c r="B18" s="469" t="str">
        <f>IF('1042Bf Données de base trav.'!B14="","",'1042Bf Données de base trav.'!B14)</f>
        <v/>
      </c>
      <c r="C18" s="598" t="str">
        <f>IF('1042Bf Données de base trav.'!C14="","",'1042Bf Données de base trav.'!C14)</f>
        <v/>
      </c>
      <c r="D18" s="599"/>
      <c r="E18" s="493" t="str">
        <f>IF('1042Bf Données de base trav.'!D14="","",'1042Bf Données de base trav.'!D14)</f>
        <v/>
      </c>
      <c r="F18" s="467" t="str">
        <f>IF(A18="","",'1042Bf Données de base trav.'!M14)</f>
        <v/>
      </c>
      <c r="G18" s="175"/>
      <c r="H18" s="143"/>
      <c r="I18" s="143"/>
      <c r="J18" s="75" t="str">
        <f t="shared" si="1"/>
        <v/>
      </c>
      <c r="K18" s="174" t="str">
        <f>IF(A18="","",'1042Bf Données de base trav.'!M14)</f>
        <v/>
      </c>
      <c r="L18" s="175"/>
      <c r="M18" s="143"/>
      <c r="N18" s="143"/>
      <c r="O18" s="75" t="str">
        <f t="shared" si="2"/>
        <v/>
      </c>
      <c r="P18" s="207"/>
      <c r="Q18" s="208" t="str">
        <f>IF($C18="","",'1042Ef Décompte'!D18)</f>
        <v/>
      </c>
      <c r="R18" s="208" t="str">
        <f>IF(OR($C18="",'1042Bf Données de base trav.'!M112=""),"",'1042Bf Données de base trav.'!M112)</f>
        <v/>
      </c>
      <c r="S18" s="207" t="str">
        <f t="shared" si="3"/>
        <v/>
      </c>
      <c r="T18" s="207" t="str">
        <f t="shared" si="4"/>
        <v/>
      </c>
      <c r="U18" s="209">
        <f t="shared" si="5"/>
        <v>0</v>
      </c>
      <c r="V18" s="209">
        <f t="shared" si="6"/>
        <v>0</v>
      </c>
      <c r="W18" s="209">
        <f t="shared" si="7"/>
        <v>0</v>
      </c>
      <c r="X18" s="209">
        <f t="shared" si="8"/>
        <v>0</v>
      </c>
      <c r="Y18" s="209">
        <f t="shared" si="9"/>
        <v>0</v>
      </c>
      <c r="Z18" s="209">
        <f t="shared" si="10"/>
        <v>0</v>
      </c>
      <c r="AA18" s="200">
        <f t="shared" si="11"/>
        <v>0</v>
      </c>
    </row>
    <row r="19" spans="1:27" s="201" customFormat="1" ht="16.899999999999999" customHeight="1">
      <c r="A19" s="335" t="str">
        <f>IF('1042Bf Données de base trav.'!A15="","",'1042Bf Données de base trav.'!A15)</f>
        <v/>
      </c>
      <c r="B19" s="469" t="str">
        <f>IF('1042Bf Données de base trav.'!B15="","",'1042Bf Données de base trav.'!B15)</f>
        <v/>
      </c>
      <c r="C19" s="598" t="str">
        <f>IF('1042Bf Données de base trav.'!C15="","",'1042Bf Données de base trav.'!C15)</f>
        <v/>
      </c>
      <c r="D19" s="599"/>
      <c r="E19" s="493" t="str">
        <f>IF('1042Bf Données de base trav.'!D15="","",'1042Bf Données de base trav.'!D15)</f>
        <v/>
      </c>
      <c r="F19" s="467" t="str">
        <f>IF(A19="","",'1042Bf Données de base trav.'!M15)</f>
        <v/>
      </c>
      <c r="G19" s="175"/>
      <c r="H19" s="143"/>
      <c r="I19" s="143"/>
      <c r="J19" s="75" t="str">
        <f t="shared" si="1"/>
        <v/>
      </c>
      <c r="K19" s="174" t="str">
        <f>IF(A19="","",'1042Bf Données de base trav.'!M15)</f>
        <v/>
      </c>
      <c r="L19" s="175"/>
      <c r="M19" s="143"/>
      <c r="N19" s="143"/>
      <c r="O19" s="75" t="str">
        <f t="shared" si="2"/>
        <v/>
      </c>
      <c r="P19" s="207"/>
      <c r="Q19" s="208" t="str">
        <f>IF($C19="","",'1042Ef Décompte'!D19)</f>
        <v/>
      </c>
      <c r="R19" s="208" t="str">
        <f>IF(OR($C19="",'1042Bf Données de base trav.'!M113=""),"",'1042Bf Données de base trav.'!M113)</f>
        <v/>
      </c>
      <c r="S19" s="207" t="str">
        <f t="shared" si="3"/>
        <v/>
      </c>
      <c r="T19" s="207" t="str">
        <f t="shared" si="4"/>
        <v/>
      </c>
      <c r="U19" s="209">
        <f t="shared" si="5"/>
        <v>0</v>
      </c>
      <c r="V19" s="209">
        <f t="shared" si="6"/>
        <v>0</v>
      </c>
      <c r="W19" s="209">
        <f t="shared" si="7"/>
        <v>0</v>
      </c>
      <c r="X19" s="209">
        <f t="shared" si="8"/>
        <v>0</v>
      </c>
      <c r="Y19" s="209">
        <f t="shared" si="9"/>
        <v>0</v>
      </c>
      <c r="Z19" s="209">
        <f t="shared" si="10"/>
        <v>0</v>
      </c>
      <c r="AA19" s="200">
        <f t="shared" si="11"/>
        <v>0</v>
      </c>
    </row>
    <row r="20" spans="1:27" s="201" customFormat="1" ht="16.899999999999999" customHeight="1">
      <c r="A20" s="335" t="str">
        <f>IF('1042Bf Données de base trav.'!A16="","",'1042Bf Données de base trav.'!A16)</f>
        <v/>
      </c>
      <c r="B20" s="469" t="str">
        <f>IF('1042Bf Données de base trav.'!B16="","",'1042Bf Données de base trav.'!B16)</f>
        <v/>
      </c>
      <c r="C20" s="598" t="str">
        <f>IF('1042Bf Données de base trav.'!C16="","",'1042Bf Données de base trav.'!C16)</f>
        <v/>
      </c>
      <c r="D20" s="599"/>
      <c r="E20" s="493" t="str">
        <f>IF('1042Bf Données de base trav.'!D16="","",'1042Bf Données de base trav.'!D16)</f>
        <v/>
      </c>
      <c r="F20" s="467" t="str">
        <f>IF(A20="","",'1042Bf Données de base trav.'!M16)</f>
        <v/>
      </c>
      <c r="G20" s="175"/>
      <c r="H20" s="143"/>
      <c r="I20" s="143"/>
      <c r="J20" s="75" t="str">
        <f t="shared" si="1"/>
        <v/>
      </c>
      <c r="K20" s="174" t="str">
        <f>IF(A20="","",'1042Bf Données de base trav.'!M16)</f>
        <v/>
      </c>
      <c r="L20" s="175"/>
      <c r="M20" s="143"/>
      <c r="N20" s="143"/>
      <c r="O20" s="75" t="str">
        <f t="shared" si="2"/>
        <v/>
      </c>
      <c r="P20" s="207"/>
      <c r="Q20" s="208" t="str">
        <f>IF($C20="","",'1042Ef Décompte'!D20)</f>
        <v/>
      </c>
      <c r="R20" s="208" t="str">
        <f>IF(OR($C20="",'1042Bf Données de base trav.'!M114=""),"",'1042Bf Données de base trav.'!M114)</f>
        <v/>
      </c>
      <c r="S20" s="207" t="str">
        <f t="shared" si="3"/>
        <v/>
      </c>
      <c r="T20" s="207" t="str">
        <f t="shared" si="4"/>
        <v/>
      </c>
      <c r="U20" s="209">
        <f t="shared" si="5"/>
        <v>0</v>
      </c>
      <c r="V20" s="209">
        <f t="shared" si="6"/>
        <v>0</v>
      </c>
      <c r="W20" s="209">
        <f t="shared" si="7"/>
        <v>0</v>
      </c>
      <c r="X20" s="209">
        <f t="shared" si="8"/>
        <v>0</v>
      </c>
      <c r="Y20" s="209">
        <f t="shared" si="9"/>
        <v>0</v>
      </c>
      <c r="Z20" s="209">
        <f t="shared" si="10"/>
        <v>0</v>
      </c>
      <c r="AA20" s="200">
        <f t="shared" si="11"/>
        <v>0</v>
      </c>
    </row>
    <row r="21" spans="1:27" s="201" customFormat="1" ht="16.899999999999999" customHeight="1">
      <c r="A21" s="335" t="str">
        <f>IF('1042Bf Données de base trav.'!A17="","",'1042Bf Données de base trav.'!A17)</f>
        <v/>
      </c>
      <c r="B21" s="469" t="str">
        <f>IF('1042Bf Données de base trav.'!B17="","",'1042Bf Données de base trav.'!B17)</f>
        <v/>
      </c>
      <c r="C21" s="598" t="str">
        <f>IF('1042Bf Données de base trav.'!C17="","",'1042Bf Données de base trav.'!C17)</f>
        <v/>
      </c>
      <c r="D21" s="599"/>
      <c r="E21" s="493" t="str">
        <f>IF('1042Bf Données de base trav.'!D17="","",'1042Bf Données de base trav.'!D17)</f>
        <v/>
      </c>
      <c r="F21" s="467" t="str">
        <f>IF(A21="","",'1042Bf Données de base trav.'!M17)</f>
        <v/>
      </c>
      <c r="G21" s="175"/>
      <c r="H21" s="143"/>
      <c r="I21" s="143"/>
      <c r="J21" s="75" t="str">
        <f t="shared" si="1"/>
        <v/>
      </c>
      <c r="K21" s="174" t="str">
        <f>IF(A21="","",'1042Bf Données de base trav.'!M17)</f>
        <v/>
      </c>
      <c r="L21" s="175"/>
      <c r="M21" s="143"/>
      <c r="N21" s="143"/>
      <c r="O21" s="75" t="str">
        <f t="shared" si="2"/>
        <v/>
      </c>
      <c r="P21" s="207"/>
      <c r="Q21" s="208" t="str">
        <f>IF($C21="","",'1042Ef Décompte'!D21)</f>
        <v/>
      </c>
      <c r="R21" s="208" t="str">
        <f>IF(OR($C21="",'1042Bf Données de base trav.'!M115=""),"",'1042Bf Données de base trav.'!M115)</f>
        <v/>
      </c>
      <c r="S21" s="207" t="str">
        <f t="shared" si="3"/>
        <v/>
      </c>
      <c r="T21" s="207" t="str">
        <f t="shared" si="4"/>
        <v/>
      </c>
      <c r="U21" s="209">
        <f t="shared" si="5"/>
        <v>0</v>
      </c>
      <c r="V21" s="209">
        <f t="shared" si="6"/>
        <v>0</v>
      </c>
      <c r="W21" s="209">
        <f t="shared" si="7"/>
        <v>0</v>
      </c>
      <c r="X21" s="209">
        <f t="shared" si="8"/>
        <v>0</v>
      </c>
      <c r="Y21" s="209">
        <f t="shared" si="9"/>
        <v>0</v>
      </c>
      <c r="Z21" s="209">
        <f t="shared" si="10"/>
        <v>0</v>
      </c>
      <c r="AA21" s="200">
        <f t="shared" si="11"/>
        <v>0</v>
      </c>
    </row>
    <row r="22" spans="1:27" s="201" customFormat="1" ht="16.899999999999999" customHeight="1">
      <c r="A22" s="335" t="str">
        <f>IF('1042Bf Données de base trav.'!A18="","",'1042Bf Données de base trav.'!A18)</f>
        <v/>
      </c>
      <c r="B22" s="469" t="str">
        <f>IF('1042Bf Données de base trav.'!B18="","",'1042Bf Données de base trav.'!B18)</f>
        <v/>
      </c>
      <c r="C22" s="598" t="str">
        <f>IF('1042Bf Données de base trav.'!C18="","",'1042Bf Données de base trav.'!C18)</f>
        <v/>
      </c>
      <c r="D22" s="599"/>
      <c r="E22" s="493" t="str">
        <f>IF('1042Bf Données de base trav.'!D18="","",'1042Bf Données de base trav.'!D18)</f>
        <v/>
      </c>
      <c r="F22" s="467" t="str">
        <f>IF(A22="","",'1042Bf Données de base trav.'!M18)</f>
        <v/>
      </c>
      <c r="G22" s="175"/>
      <c r="H22" s="143"/>
      <c r="I22" s="143"/>
      <c r="J22" s="75" t="str">
        <f t="shared" si="1"/>
        <v/>
      </c>
      <c r="K22" s="174" t="str">
        <f>IF(A22="","",'1042Bf Données de base trav.'!M18)</f>
        <v/>
      </c>
      <c r="L22" s="175"/>
      <c r="M22" s="143"/>
      <c r="N22" s="143"/>
      <c r="O22" s="75" t="str">
        <f t="shared" si="2"/>
        <v/>
      </c>
      <c r="P22" s="207"/>
      <c r="Q22" s="208" t="str">
        <f>IF($C22="","",'1042Ef Décompte'!D22)</f>
        <v/>
      </c>
      <c r="R22" s="208" t="str">
        <f>IF(OR($C22="",'1042Bf Données de base trav.'!M116=""),"",'1042Bf Données de base trav.'!M116)</f>
        <v/>
      </c>
      <c r="S22" s="207" t="str">
        <f t="shared" si="3"/>
        <v/>
      </c>
      <c r="T22" s="207" t="str">
        <f t="shared" si="4"/>
        <v/>
      </c>
      <c r="U22" s="209">
        <f t="shared" si="5"/>
        <v>0</v>
      </c>
      <c r="V22" s="209">
        <f t="shared" si="6"/>
        <v>0</v>
      </c>
      <c r="W22" s="209">
        <f t="shared" si="7"/>
        <v>0</v>
      </c>
      <c r="X22" s="209">
        <f t="shared" si="8"/>
        <v>0</v>
      </c>
      <c r="Y22" s="209">
        <f t="shared" si="9"/>
        <v>0</v>
      </c>
      <c r="Z22" s="209">
        <f t="shared" si="10"/>
        <v>0</v>
      </c>
      <c r="AA22" s="200">
        <f t="shared" si="11"/>
        <v>0</v>
      </c>
    </row>
    <row r="23" spans="1:27" s="201" customFormat="1" ht="16.899999999999999" customHeight="1">
      <c r="A23" s="335" t="str">
        <f>IF('1042Bf Données de base trav.'!A19="","",'1042Bf Données de base trav.'!A19)</f>
        <v/>
      </c>
      <c r="B23" s="469" t="str">
        <f>IF('1042Bf Données de base trav.'!B19="","",'1042Bf Données de base trav.'!B19)</f>
        <v/>
      </c>
      <c r="C23" s="598" t="str">
        <f>IF('1042Bf Données de base trav.'!C19="","",'1042Bf Données de base trav.'!C19)</f>
        <v/>
      </c>
      <c r="D23" s="599"/>
      <c r="E23" s="493" t="str">
        <f>IF('1042Bf Données de base trav.'!D19="","",'1042Bf Données de base trav.'!D19)</f>
        <v/>
      </c>
      <c r="F23" s="467" t="str">
        <f>IF(A23="","",'1042Bf Données de base trav.'!M19)</f>
        <v/>
      </c>
      <c r="G23" s="175"/>
      <c r="H23" s="143"/>
      <c r="I23" s="143"/>
      <c r="J23" s="75" t="str">
        <f t="shared" si="1"/>
        <v/>
      </c>
      <c r="K23" s="174" t="str">
        <f>IF(A23="","",'1042Bf Données de base trav.'!M19)</f>
        <v/>
      </c>
      <c r="L23" s="175"/>
      <c r="M23" s="143"/>
      <c r="N23" s="143"/>
      <c r="O23" s="75" t="str">
        <f t="shared" si="2"/>
        <v/>
      </c>
      <c r="P23" s="207"/>
      <c r="Q23" s="208" t="str">
        <f>IF($C23="","",'1042Ef Décompte'!D23)</f>
        <v/>
      </c>
      <c r="R23" s="208" t="str">
        <f>IF(OR($C23="",'1042Bf Données de base trav.'!M117=""),"",'1042Bf Données de base trav.'!M117)</f>
        <v/>
      </c>
      <c r="S23" s="207" t="str">
        <f t="shared" si="3"/>
        <v/>
      </c>
      <c r="T23" s="207" t="str">
        <f t="shared" si="4"/>
        <v/>
      </c>
      <c r="U23" s="209">
        <f t="shared" si="5"/>
        <v>0</v>
      </c>
      <c r="V23" s="209">
        <f t="shared" si="6"/>
        <v>0</v>
      </c>
      <c r="W23" s="209">
        <f t="shared" si="7"/>
        <v>0</v>
      </c>
      <c r="X23" s="209">
        <f t="shared" si="8"/>
        <v>0</v>
      </c>
      <c r="Y23" s="209">
        <f t="shared" si="9"/>
        <v>0</v>
      </c>
      <c r="Z23" s="209">
        <f t="shared" si="10"/>
        <v>0</v>
      </c>
      <c r="AA23" s="200">
        <f t="shared" si="11"/>
        <v>0</v>
      </c>
    </row>
    <row r="24" spans="1:27" s="201" customFormat="1" ht="16.899999999999999" customHeight="1">
      <c r="A24" s="335" t="str">
        <f>IF('1042Bf Données de base trav.'!A20="","",'1042Bf Données de base trav.'!A20)</f>
        <v/>
      </c>
      <c r="B24" s="469" t="str">
        <f>IF('1042Bf Données de base trav.'!B20="","",'1042Bf Données de base trav.'!B20)</f>
        <v/>
      </c>
      <c r="C24" s="598" t="str">
        <f>IF('1042Bf Données de base trav.'!C20="","",'1042Bf Données de base trav.'!C20)</f>
        <v/>
      </c>
      <c r="D24" s="599"/>
      <c r="E24" s="493" t="str">
        <f>IF('1042Bf Données de base trav.'!D20="","",'1042Bf Données de base trav.'!D20)</f>
        <v/>
      </c>
      <c r="F24" s="467" t="str">
        <f>IF(A24="","",'1042Bf Données de base trav.'!M20)</f>
        <v/>
      </c>
      <c r="G24" s="175"/>
      <c r="H24" s="143"/>
      <c r="I24" s="143"/>
      <c r="J24" s="75" t="str">
        <f t="shared" si="1"/>
        <v/>
      </c>
      <c r="K24" s="174" t="str">
        <f>IF(A24="","",'1042Bf Données de base trav.'!M20)</f>
        <v/>
      </c>
      <c r="L24" s="175"/>
      <c r="M24" s="143"/>
      <c r="N24" s="143"/>
      <c r="O24" s="75" t="str">
        <f t="shared" si="2"/>
        <v/>
      </c>
      <c r="P24" s="207"/>
      <c r="Q24" s="208" t="str">
        <f>IF($C24="","",'1042Ef Décompte'!D24)</f>
        <v/>
      </c>
      <c r="R24" s="208" t="str">
        <f>IF(OR($C24="",'1042Bf Données de base trav.'!M118=""),"",'1042Bf Données de base trav.'!M118)</f>
        <v/>
      </c>
      <c r="S24" s="207" t="str">
        <f t="shared" si="3"/>
        <v/>
      </c>
      <c r="T24" s="207" t="str">
        <f t="shared" si="4"/>
        <v/>
      </c>
      <c r="U24" s="209">
        <f t="shared" si="5"/>
        <v>0</v>
      </c>
      <c r="V24" s="209">
        <f t="shared" si="6"/>
        <v>0</v>
      </c>
      <c r="W24" s="209">
        <f t="shared" si="7"/>
        <v>0</v>
      </c>
      <c r="X24" s="209">
        <f t="shared" si="8"/>
        <v>0</v>
      </c>
      <c r="Y24" s="209">
        <f t="shared" si="9"/>
        <v>0</v>
      </c>
      <c r="Z24" s="209">
        <f t="shared" si="10"/>
        <v>0</v>
      </c>
      <c r="AA24" s="200">
        <f t="shared" si="11"/>
        <v>0</v>
      </c>
    </row>
    <row r="25" spans="1:27" s="201" customFormat="1" ht="16.899999999999999" customHeight="1">
      <c r="A25" s="335" t="str">
        <f>IF('1042Bf Données de base trav.'!A21="","",'1042Bf Données de base trav.'!A21)</f>
        <v/>
      </c>
      <c r="B25" s="469" t="str">
        <f>IF('1042Bf Données de base trav.'!B21="","",'1042Bf Données de base trav.'!B21)</f>
        <v/>
      </c>
      <c r="C25" s="598" t="str">
        <f>IF('1042Bf Données de base trav.'!C21="","",'1042Bf Données de base trav.'!C21)</f>
        <v/>
      </c>
      <c r="D25" s="599"/>
      <c r="E25" s="493" t="str">
        <f>IF('1042Bf Données de base trav.'!D21="","",'1042Bf Données de base trav.'!D21)</f>
        <v/>
      </c>
      <c r="F25" s="467" t="str">
        <f>IF(A25="","",'1042Bf Données de base trav.'!M21)</f>
        <v/>
      </c>
      <c r="G25" s="175"/>
      <c r="H25" s="143"/>
      <c r="I25" s="143"/>
      <c r="J25" s="75" t="str">
        <f t="shared" si="1"/>
        <v/>
      </c>
      <c r="K25" s="174" t="str">
        <f>IF(A25="","",'1042Bf Données de base trav.'!M21)</f>
        <v/>
      </c>
      <c r="L25" s="175"/>
      <c r="M25" s="143"/>
      <c r="N25" s="143"/>
      <c r="O25" s="75" t="str">
        <f t="shared" si="2"/>
        <v/>
      </c>
      <c r="P25" s="207"/>
      <c r="Q25" s="208" t="str">
        <f>IF($C25="","",'1042Ef Décompte'!D25)</f>
        <v/>
      </c>
      <c r="R25" s="208" t="str">
        <f>IF(OR($C25="",'1042Bf Données de base trav.'!M119=""),"",'1042Bf Données de base trav.'!M119)</f>
        <v/>
      </c>
      <c r="S25" s="207" t="str">
        <f t="shared" si="3"/>
        <v/>
      </c>
      <c r="T25" s="207" t="str">
        <f t="shared" si="4"/>
        <v/>
      </c>
      <c r="U25" s="209">
        <f t="shared" si="5"/>
        <v>0</v>
      </c>
      <c r="V25" s="209">
        <f t="shared" si="6"/>
        <v>0</v>
      </c>
      <c r="W25" s="209">
        <f t="shared" si="7"/>
        <v>0</v>
      </c>
      <c r="X25" s="209">
        <f t="shared" si="8"/>
        <v>0</v>
      </c>
      <c r="Y25" s="209">
        <f t="shared" si="9"/>
        <v>0</v>
      </c>
      <c r="Z25" s="209">
        <f t="shared" si="10"/>
        <v>0</v>
      </c>
      <c r="AA25" s="200">
        <f t="shared" si="11"/>
        <v>0</v>
      </c>
    </row>
    <row r="26" spans="1:27" s="201" customFormat="1" ht="16.899999999999999" customHeight="1">
      <c r="A26" s="335" t="str">
        <f>IF('1042Bf Données de base trav.'!A22="","",'1042Bf Données de base trav.'!A22)</f>
        <v/>
      </c>
      <c r="B26" s="469" t="str">
        <f>IF('1042Bf Données de base trav.'!B22="","",'1042Bf Données de base trav.'!B22)</f>
        <v/>
      </c>
      <c r="C26" s="598" t="str">
        <f>IF('1042Bf Données de base trav.'!C22="","",'1042Bf Données de base trav.'!C22)</f>
        <v/>
      </c>
      <c r="D26" s="599"/>
      <c r="E26" s="493" t="str">
        <f>IF('1042Bf Données de base trav.'!D22="","",'1042Bf Données de base trav.'!D22)</f>
        <v/>
      </c>
      <c r="F26" s="467" t="str">
        <f>IF(A26="","",'1042Bf Données de base trav.'!M22)</f>
        <v/>
      </c>
      <c r="G26" s="175"/>
      <c r="H26" s="143"/>
      <c r="I26" s="143"/>
      <c r="J26" s="75" t="str">
        <f t="shared" si="1"/>
        <v/>
      </c>
      <c r="K26" s="174" t="str">
        <f>IF(A26="","",'1042Bf Données de base trav.'!M22)</f>
        <v/>
      </c>
      <c r="L26" s="175"/>
      <c r="M26" s="143"/>
      <c r="N26" s="143"/>
      <c r="O26" s="75" t="str">
        <f t="shared" si="2"/>
        <v/>
      </c>
      <c r="P26" s="207"/>
      <c r="Q26" s="208" t="str">
        <f>IF($C26="","",'1042Ef Décompte'!D26)</f>
        <v/>
      </c>
      <c r="R26" s="208" t="str">
        <f>IF(OR($C26="",'1042Bf Données de base trav.'!M120=""),"",'1042Bf Données de base trav.'!M120)</f>
        <v/>
      </c>
      <c r="S26" s="207" t="str">
        <f t="shared" si="3"/>
        <v/>
      </c>
      <c r="T26" s="207" t="str">
        <f t="shared" si="4"/>
        <v/>
      </c>
      <c r="U26" s="209">
        <f t="shared" si="5"/>
        <v>0</v>
      </c>
      <c r="V26" s="209">
        <f t="shared" si="6"/>
        <v>0</v>
      </c>
      <c r="W26" s="209">
        <f t="shared" si="7"/>
        <v>0</v>
      </c>
      <c r="X26" s="209">
        <f t="shared" si="8"/>
        <v>0</v>
      </c>
      <c r="Y26" s="209">
        <f t="shared" si="9"/>
        <v>0</v>
      </c>
      <c r="Z26" s="209">
        <f t="shared" si="10"/>
        <v>0</v>
      </c>
      <c r="AA26" s="200">
        <f t="shared" si="11"/>
        <v>0</v>
      </c>
    </row>
    <row r="27" spans="1:27" s="201" customFormat="1" ht="16.899999999999999" customHeight="1">
      <c r="A27" s="335" t="str">
        <f>IF('1042Bf Données de base trav.'!A23="","",'1042Bf Données de base trav.'!A23)</f>
        <v/>
      </c>
      <c r="B27" s="469" t="str">
        <f>IF('1042Bf Données de base trav.'!B23="","",'1042Bf Données de base trav.'!B23)</f>
        <v/>
      </c>
      <c r="C27" s="598" t="str">
        <f>IF('1042Bf Données de base trav.'!C23="","",'1042Bf Données de base trav.'!C23)</f>
        <v/>
      </c>
      <c r="D27" s="599"/>
      <c r="E27" s="493" t="str">
        <f>IF('1042Bf Données de base trav.'!D23="","",'1042Bf Données de base trav.'!D23)</f>
        <v/>
      </c>
      <c r="F27" s="467" t="str">
        <f>IF(A27="","",'1042Bf Données de base trav.'!M23)</f>
        <v/>
      </c>
      <c r="G27" s="175"/>
      <c r="H27" s="143"/>
      <c r="I27" s="143"/>
      <c r="J27" s="75" t="str">
        <f t="shared" si="1"/>
        <v/>
      </c>
      <c r="K27" s="174" t="str">
        <f>IF(A27="","",'1042Bf Données de base trav.'!M23)</f>
        <v/>
      </c>
      <c r="L27" s="175"/>
      <c r="M27" s="143"/>
      <c r="N27" s="143"/>
      <c r="O27" s="75" t="str">
        <f t="shared" si="2"/>
        <v/>
      </c>
      <c r="P27" s="207"/>
      <c r="Q27" s="208" t="str">
        <f>IF($C27="","",'1042Ef Décompte'!D27)</f>
        <v/>
      </c>
      <c r="R27" s="208" t="str">
        <f>IF(OR($C27="",'1042Bf Données de base trav.'!M121=""),"",'1042Bf Données de base trav.'!M121)</f>
        <v/>
      </c>
      <c r="S27" s="207" t="str">
        <f t="shared" si="3"/>
        <v/>
      </c>
      <c r="T27" s="207" t="str">
        <f t="shared" si="4"/>
        <v/>
      </c>
      <c r="U27" s="209">
        <f t="shared" si="5"/>
        <v>0</v>
      </c>
      <c r="V27" s="209">
        <f t="shared" si="6"/>
        <v>0</v>
      </c>
      <c r="W27" s="209">
        <f t="shared" si="7"/>
        <v>0</v>
      </c>
      <c r="X27" s="209">
        <f t="shared" si="8"/>
        <v>0</v>
      </c>
      <c r="Y27" s="209">
        <f t="shared" si="9"/>
        <v>0</v>
      </c>
      <c r="Z27" s="209">
        <f t="shared" si="10"/>
        <v>0</v>
      </c>
      <c r="AA27" s="200">
        <f t="shared" si="11"/>
        <v>0</v>
      </c>
    </row>
    <row r="28" spans="1:27" s="201" customFormat="1" ht="16.899999999999999" customHeight="1">
      <c r="A28" s="335" t="str">
        <f>IF('1042Bf Données de base trav.'!A24="","",'1042Bf Données de base trav.'!A24)</f>
        <v/>
      </c>
      <c r="B28" s="469" t="str">
        <f>IF('1042Bf Données de base trav.'!B24="","",'1042Bf Données de base trav.'!B24)</f>
        <v/>
      </c>
      <c r="C28" s="598" t="str">
        <f>IF('1042Bf Données de base trav.'!C24="","",'1042Bf Données de base trav.'!C24)</f>
        <v/>
      </c>
      <c r="D28" s="599"/>
      <c r="E28" s="493" t="str">
        <f>IF('1042Bf Données de base trav.'!D24="","",'1042Bf Données de base trav.'!D24)</f>
        <v/>
      </c>
      <c r="F28" s="467" t="str">
        <f>IF(A28="","",'1042Bf Données de base trav.'!M24)</f>
        <v/>
      </c>
      <c r="G28" s="175"/>
      <c r="H28" s="143"/>
      <c r="I28" s="143"/>
      <c r="J28" s="75" t="str">
        <f t="shared" si="1"/>
        <v/>
      </c>
      <c r="K28" s="174" t="str">
        <f>IF(A28="","",'1042Bf Données de base trav.'!M24)</f>
        <v/>
      </c>
      <c r="L28" s="175"/>
      <c r="M28" s="143"/>
      <c r="N28" s="143"/>
      <c r="O28" s="75" t="str">
        <f t="shared" si="2"/>
        <v/>
      </c>
      <c r="P28" s="207"/>
      <c r="Q28" s="208" t="str">
        <f>IF($C28="","",'1042Ef Décompte'!D28)</f>
        <v/>
      </c>
      <c r="R28" s="208" t="str">
        <f>IF(OR($C28="",'1042Bf Données de base trav.'!M122=""),"",'1042Bf Données de base trav.'!M122)</f>
        <v/>
      </c>
      <c r="S28" s="207" t="str">
        <f t="shared" si="3"/>
        <v/>
      </c>
      <c r="T28" s="207" t="str">
        <f t="shared" si="4"/>
        <v/>
      </c>
      <c r="U28" s="209">
        <f t="shared" si="5"/>
        <v>0</v>
      </c>
      <c r="V28" s="209">
        <f t="shared" si="6"/>
        <v>0</v>
      </c>
      <c r="W28" s="209">
        <f t="shared" si="7"/>
        <v>0</v>
      </c>
      <c r="X28" s="209">
        <f t="shared" si="8"/>
        <v>0</v>
      </c>
      <c r="Y28" s="209">
        <f t="shared" si="9"/>
        <v>0</v>
      </c>
      <c r="Z28" s="209">
        <f t="shared" si="10"/>
        <v>0</v>
      </c>
      <c r="AA28" s="200">
        <f t="shared" si="11"/>
        <v>0</v>
      </c>
    </row>
    <row r="29" spans="1:27" s="201" customFormat="1" ht="16.899999999999999" customHeight="1">
      <c r="A29" s="335" t="str">
        <f>IF('1042Bf Données de base trav.'!A25="","",'1042Bf Données de base trav.'!A25)</f>
        <v/>
      </c>
      <c r="B29" s="469" t="str">
        <f>IF('1042Bf Données de base trav.'!B25="","",'1042Bf Données de base trav.'!B25)</f>
        <v/>
      </c>
      <c r="C29" s="598" t="str">
        <f>IF('1042Bf Données de base trav.'!C25="","",'1042Bf Données de base trav.'!C25)</f>
        <v/>
      </c>
      <c r="D29" s="599"/>
      <c r="E29" s="493" t="str">
        <f>IF('1042Bf Données de base trav.'!D25="","",'1042Bf Données de base trav.'!D25)</f>
        <v/>
      </c>
      <c r="F29" s="467" t="str">
        <f>IF(A29="","",'1042Bf Données de base trav.'!M25)</f>
        <v/>
      </c>
      <c r="G29" s="175"/>
      <c r="H29" s="143"/>
      <c r="I29" s="143"/>
      <c r="J29" s="75" t="str">
        <f t="shared" si="1"/>
        <v/>
      </c>
      <c r="K29" s="174" t="str">
        <f>IF(A29="","",'1042Bf Données de base trav.'!M25)</f>
        <v/>
      </c>
      <c r="L29" s="175"/>
      <c r="M29" s="143"/>
      <c r="N29" s="143"/>
      <c r="O29" s="75" t="str">
        <f t="shared" si="2"/>
        <v/>
      </c>
      <c r="P29" s="207"/>
      <c r="Q29" s="208" t="str">
        <f>IF($C29="","",'1042Ef Décompte'!D29)</f>
        <v/>
      </c>
      <c r="R29" s="208" t="str">
        <f>IF(OR($C29="",'1042Bf Données de base trav.'!M123=""),"",'1042Bf Données de base trav.'!M123)</f>
        <v/>
      </c>
      <c r="S29" s="207" t="str">
        <f t="shared" si="3"/>
        <v/>
      </c>
      <c r="T29" s="207" t="str">
        <f t="shared" si="4"/>
        <v/>
      </c>
      <c r="U29" s="209">
        <f t="shared" si="5"/>
        <v>0</v>
      </c>
      <c r="V29" s="209">
        <f t="shared" si="6"/>
        <v>0</v>
      </c>
      <c r="W29" s="209">
        <f t="shared" si="7"/>
        <v>0</v>
      </c>
      <c r="X29" s="209">
        <f t="shared" si="8"/>
        <v>0</v>
      </c>
      <c r="Y29" s="209">
        <f t="shared" si="9"/>
        <v>0</v>
      </c>
      <c r="Z29" s="209">
        <f t="shared" si="10"/>
        <v>0</v>
      </c>
      <c r="AA29" s="200">
        <f t="shared" si="11"/>
        <v>0</v>
      </c>
    </row>
    <row r="30" spans="1:27" s="201" customFormat="1" ht="16.899999999999999" customHeight="1">
      <c r="A30" s="335" t="str">
        <f>IF('1042Bf Données de base trav.'!A26="","",'1042Bf Données de base trav.'!A26)</f>
        <v/>
      </c>
      <c r="B30" s="469" t="str">
        <f>IF('1042Bf Données de base trav.'!B26="","",'1042Bf Données de base trav.'!B26)</f>
        <v/>
      </c>
      <c r="C30" s="598" t="str">
        <f>IF('1042Bf Données de base trav.'!C26="","",'1042Bf Données de base trav.'!C26)</f>
        <v/>
      </c>
      <c r="D30" s="599"/>
      <c r="E30" s="493" t="str">
        <f>IF('1042Bf Données de base trav.'!D26="","",'1042Bf Données de base trav.'!D26)</f>
        <v/>
      </c>
      <c r="F30" s="467" t="str">
        <f>IF(A30="","",'1042Bf Données de base trav.'!M26)</f>
        <v/>
      </c>
      <c r="G30" s="175"/>
      <c r="H30" s="143"/>
      <c r="I30" s="143"/>
      <c r="J30" s="75" t="str">
        <f t="shared" si="1"/>
        <v/>
      </c>
      <c r="K30" s="174" t="str">
        <f>IF(A30="","",'1042Bf Données de base trav.'!M26)</f>
        <v/>
      </c>
      <c r="L30" s="175"/>
      <c r="M30" s="143"/>
      <c r="N30" s="143"/>
      <c r="O30" s="75" t="str">
        <f t="shared" si="2"/>
        <v/>
      </c>
      <c r="P30" s="207"/>
      <c r="Q30" s="208" t="str">
        <f>IF($C30="","",'1042Ef Décompte'!D30)</f>
        <v/>
      </c>
      <c r="R30" s="208" t="str">
        <f>IF(OR($C30="",'1042Bf Données de base trav.'!M124=""),"",'1042Bf Données de base trav.'!M124)</f>
        <v/>
      </c>
      <c r="S30" s="207" t="str">
        <f t="shared" si="3"/>
        <v/>
      </c>
      <c r="T30" s="207" t="str">
        <f t="shared" si="4"/>
        <v/>
      </c>
      <c r="U30" s="209">
        <f t="shared" si="5"/>
        <v>0</v>
      </c>
      <c r="V30" s="209">
        <f t="shared" si="6"/>
        <v>0</v>
      </c>
      <c r="W30" s="209">
        <f t="shared" si="7"/>
        <v>0</v>
      </c>
      <c r="X30" s="209">
        <f t="shared" si="8"/>
        <v>0</v>
      </c>
      <c r="Y30" s="209">
        <f t="shared" si="9"/>
        <v>0</v>
      </c>
      <c r="Z30" s="209">
        <f t="shared" si="10"/>
        <v>0</v>
      </c>
      <c r="AA30" s="200">
        <f t="shared" si="11"/>
        <v>0</v>
      </c>
    </row>
    <row r="31" spans="1:27" s="201" customFormat="1" ht="16.899999999999999" customHeight="1">
      <c r="A31" s="335" t="str">
        <f>IF('1042Bf Données de base trav.'!A27="","",'1042Bf Données de base trav.'!A27)</f>
        <v/>
      </c>
      <c r="B31" s="469" t="str">
        <f>IF('1042Bf Données de base trav.'!B27="","",'1042Bf Données de base trav.'!B27)</f>
        <v/>
      </c>
      <c r="C31" s="598" t="str">
        <f>IF('1042Bf Données de base trav.'!C27="","",'1042Bf Données de base trav.'!C27)</f>
        <v/>
      </c>
      <c r="D31" s="599"/>
      <c r="E31" s="493" t="str">
        <f>IF('1042Bf Données de base trav.'!D27="","",'1042Bf Données de base trav.'!D27)</f>
        <v/>
      </c>
      <c r="F31" s="467" t="str">
        <f>IF(A31="","",'1042Bf Données de base trav.'!M27)</f>
        <v/>
      </c>
      <c r="G31" s="175"/>
      <c r="H31" s="143"/>
      <c r="I31" s="143"/>
      <c r="J31" s="75" t="str">
        <f t="shared" si="1"/>
        <v/>
      </c>
      <c r="K31" s="174" t="str">
        <f>IF(A31="","",'1042Bf Données de base trav.'!M27)</f>
        <v/>
      </c>
      <c r="L31" s="175"/>
      <c r="M31" s="143"/>
      <c r="N31" s="143"/>
      <c r="O31" s="75" t="str">
        <f t="shared" si="2"/>
        <v/>
      </c>
      <c r="P31" s="207"/>
      <c r="Q31" s="208" t="str">
        <f>IF($C31="","",'1042Ef Décompte'!D31)</f>
        <v/>
      </c>
      <c r="R31" s="208" t="str">
        <f>IF(OR($C31="",'1042Bf Données de base trav.'!M125=""),"",'1042Bf Données de base trav.'!M125)</f>
        <v/>
      </c>
      <c r="S31" s="207" t="str">
        <f t="shared" si="3"/>
        <v/>
      </c>
      <c r="T31" s="207" t="str">
        <f t="shared" si="4"/>
        <v/>
      </c>
      <c r="U31" s="209">
        <f t="shared" si="5"/>
        <v>0</v>
      </c>
      <c r="V31" s="209">
        <f t="shared" si="6"/>
        <v>0</v>
      </c>
      <c r="W31" s="209">
        <f t="shared" si="7"/>
        <v>0</v>
      </c>
      <c r="X31" s="209">
        <f t="shared" si="8"/>
        <v>0</v>
      </c>
      <c r="Y31" s="209">
        <f t="shared" si="9"/>
        <v>0</v>
      </c>
      <c r="Z31" s="209">
        <f t="shared" si="10"/>
        <v>0</v>
      </c>
      <c r="AA31" s="200">
        <f t="shared" si="11"/>
        <v>0</v>
      </c>
    </row>
    <row r="32" spans="1:27" s="201" customFormat="1" ht="16.899999999999999" customHeight="1">
      <c r="A32" s="335" t="str">
        <f>IF('1042Bf Données de base trav.'!A28="","",'1042Bf Données de base trav.'!A28)</f>
        <v/>
      </c>
      <c r="B32" s="469" t="str">
        <f>IF('1042Bf Données de base trav.'!B28="","",'1042Bf Données de base trav.'!B28)</f>
        <v/>
      </c>
      <c r="C32" s="598" t="str">
        <f>IF('1042Bf Données de base trav.'!C28="","",'1042Bf Données de base trav.'!C28)</f>
        <v/>
      </c>
      <c r="D32" s="599"/>
      <c r="E32" s="493" t="str">
        <f>IF('1042Bf Données de base trav.'!D28="","",'1042Bf Données de base trav.'!D28)</f>
        <v/>
      </c>
      <c r="F32" s="467" t="str">
        <f>IF(A32="","",'1042Bf Données de base trav.'!M28)</f>
        <v/>
      </c>
      <c r="G32" s="175"/>
      <c r="H32" s="143"/>
      <c r="I32" s="143"/>
      <c r="J32" s="75" t="str">
        <f t="shared" si="1"/>
        <v/>
      </c>
      <c r="K32" s="174" t="str">
        <f>IF(A32="","",'1042Bf Données de base trav.'!M28)</f>
        <v/>
      </c>
      <c r="L32" s="175"/>
      <c r="M32" s="143"/>
      <c r="N32" s="143"/>
      <c r="O32" s="75" t="str">
        <f t="shared" si="2"/>
        <v/>
      </c>
      <c r="P32" s="207"/>
      <c r="Q32" s="208" t="str">
        <f>IF($C32="","",'1042Ef Décompte'!D32)</f>
        <v/>
      </c>
      <c r="R32" s="208" t="str">
        <f>IF(OR($C32="",'1042Bf Données de base trav.'!M126=""),"",'1042Bf Données de base trav.'!M126)</f>
        <v/>
      </c>
      <c r="S32" s="207" t="str">
        <f t="shared" si="3"/>
        <v/>
      </c>
      <c r="T32" s="207" t="str">
        <f t="shared" si="4"/>
        <v/>
      </c>
      <c r="U32" s="209">
        <f t="shared" si="5"/>
        <v>0</v>
      </c>
      <c r="V32" s="209">
        <f t="shared" si="6"/>
        <v>0</v>
      </c>
      <c r="W32" s="209">
        <f t="shared" si="7"/>
        <v>0</v>
      </c>
      <c r="X32" s="209">
        <f t="shared" si="8"/>
        <v>0</v>
      </c>
      <c r="Y32" s="209">
        <f t="shared" si="9"/>
        <v>0</v>
      </c>
      <c r="Z32" s="209">
        <f t="shared" si="10"/>
        <v>0</v>
      </c>
      <c r="AA32" s="200">
        <f t="shared" si="11"/>
        <v>0</v>
      </c>
    </row>
    <row r="33" spans="1:27" s="201" customFormat="1" ht="16.899999999999999" customHeight="1">
      <c r="A33" s="335" t="str">
        <f>IF('1042Bf Données de base trav.'!A29="","",'1042Bf Données de base trav.'!A29)</f>
        <v/>
      </c>
      <c r="B33" s="469" t="str">
        <f>IF('1042Bf Données de base trav.'!B29="","",'1042Bf Données de base trav.'!B29)</f>
        <v/>
      </c>
      <c r="C33" s="598" t="str">
        <f>IF('1042Bf Données de base trav.'!C29="","",'1042Bf Données de base trav.'!C29)</f>
        <v/>
      </c>
      <c r="D33" s="599"/>
      <c r="E33" s="493" t="str">
        <f>IF('1042Bf Données de base trav.'!D29="","",'1042Bf Données de base trav.'!D29)</f>
        <v/>
      </c>
      <c r="F33" s="467" t="str">
        <f>IF(A33="","",'1042Bf Données de base trav.'!M29)</f>
        <v/>
      </c>
      <c r="G33" s="175"/>
      <c r="H33" s="143"/>
      <c r="I33" s="143"/>
      <c r="J33" s="75" t="str">
        <f t="shared" si="1"/>
        <v/>
      </c>
      <c r="K33" s="174" t="str">
        <f>IF(A33="","",'1042Bf Données de base trav.'!M29)</f>
        <v/>
      </c>
      <c r="L33" s="175"/>
      <c r="M33" s="143"/>
      <c r="N33" s="143"/>
      <c r="O33" s="75" t="str">
        <f t="shared" si="2"/>
        <v/>
      </c>
      <c r="P33" s="207"/>
      <c r="Q33" s="208" t="str">
        <f>IF($C33="","",'1042Ef Décompte'!D33)</f>
        <v/>
      </c>
      <c r="R33" s="208" t="str">
        <f>IF(OR($C33="",'1042Bf Données de base trav.'!M127=""),"",'1042Bf Données de base trav.'!M127)</f>
        <v/>
      </c>
      <c r="S33" s="207" t="str">
        <f t="shared" si="3"/>
        <v/>
      </c>
      <c r="T33" s="207" t="str">
        <f t="shared" si="4"/>
        <v/>
      </c>
      <c r="U33" s="209">
        <f t="shared" si="5"/>
        <v>0</v>
      </c>
      <c r="V33" s="209">
        <f t="shared" si="6"/>
        <v>0</v>
      </c>
      <c r="W33" s="209">
        <f t="shared" si="7"/>
        <v>0</v>
      </c>
      <c r="X33" s="209">
        <f t="shared" si="8"/>
        <v>0</v>
      </c>
      <c r="Y33" s="209">
        <f t="shared" si="9"/>
        <v>0</v>
      </c>
      <c r="Z33" s="209">
        <f t="shared" si="10"/>
        <v>0</v>
      </c>
      <c r="AA33" s="200">
        <f t="shared" si="11"/>
        <v>0</v>
      </c>
    </row>
    <row r="34" spans="1:27" s="201" customFormat="1" ht="16.899999999999999" customHeight="1">
      <c r="A34" s="335" t="str">
        <f>IF('1042Bf Données de base trav.'!A30="","",'1042Bf Données de base trav.'!A30)</f>
        <v/>
      </c>
      <c r="B34" s="469" t="str">
        <f>IF('1042Bf Données de base trav.'!B30="","",'1042Bf Données de base trav.'!B30)</f>
        <v/>
      </c>
      <c r="C34" s="598" t="str">
        <f>IF('1042Bf Données de base trav.'!C30="","",'1042Bf Données de base trav.'!C30)</f>
        <v/>
      </c>
      <c r="D34" s="599"/>
      <c r="E34" s="493" t="str">
        <f>IF('1042Bf Données de base trav.'!D30="","",'1042Bf Données de base trav.'!D30)</f>
        <v/>
      </c>
      <c r="F34" s="467" t="str">
        <f>IF(A34="","",'1042Bf Données de base trav.'!M30)</f>
        <v/>
      </c>
      <c r="G34" s="175"/>
      <c r="H34" s="143"/>
      <c r="I34" s="143"/>
      <c r="J34" s="75" t="str">
        <f t="shared" si="1"/>
        <v/>
      </c>
      <c r="K34" s="174" t="str">
        <f>IF(A34="","",'1042Bf Données de base trav.'!M30)</f>
        <v/>
      </c>
      <c r="L34" s="175"/>
      <c r="M34" s="143"/>
      <c r="N34" s="143"/>
      <c r="O34" s="75" t="str">
        <f t="shared" si="2"/>
        <v/>
      </c>
      <c r="P34" s="207"/>
      <c r="Q34" s="208" t="str">
        <f>IF($C34="","",'1042Ef Décompte'!D34)</f>
        <v/>
      </c>
      <c r="R34" s="208" t="str">
        <f>IF(OR($C34="",'1042Bf Données de base trav.'!M128=""),"",'1042Bf Données de base trav.'!M128)</f>
        <v/>
      </c>
      <c r="S34" s="207" t="str">
        <f t="shared" si="3"/>
        <v/>
      </c>
      <c r="T34" s="207" t="str">
        <f t="shared" si="4"/>
        <v/>
      </c>
      <c r="U34" s="209">
        <f t="shared" si="5"/>
        <v>0</v>
      </c>
      <c r="V34" s="209">
        <f t="shared" si="6"/>
        <v>0</v>
      </c>
      <c r="W34" s="209">
        <f t="shared" si="7"/>
        <v>0</v>
      </c>
      <c r="X34" s="209">
        <f t="shared" si="8"/>
        <v>0</v>
      </c>
      <c r="Y34" s="209">
        <f t="shared" si="9"/>
        <v>0</v>
      </c>
      <c r="Z34" s="209">
        <f t="shared" si="10"/>
        <v>0</v>
      </c>
      <c r="AA34" s="200">
        <f t="shared" si="11"/>
        <v>0</v>
      </c>
    </row>
    <row r="35" spans="1:27" s="201" customFormat="1" ht="16.899999999999999" customHeight="1">
      <c r="A35" s="335" t="str">
        <f>IF('1042Bf Données de base trav.'!A31="","",'1042Bf Données de base trav.'!A31)</f>
        <v/>
      </c>
      <c r="B35" s="469" t="str">
        <f>IF('1042Bf Données de base trav.'!B31="","",'1042Bf Données de base trav.'!B31)</f>
        <v/>
      </c>
      <c r="C35" s="598" t="str">
        <f>IF('1042Bf Données de base trav.'!C31="","",'1042Bf Données de base trav.'!C31)</f>
        <v/>
      </c>
      <c r="D35" s="599"/>
      <c r="E35" s="493" t="str">
        <f>IF('1042Bf Données de base trav.'!D31="","",'1042Bf Données de base trav.'!D31)</f>
        <v/>
      </c>
      <c r="F35" s="467" t="str">
        <f>IF(A35="","",'1042Bf Données de base trav.'!M31)</f>
        <v/>
      </c>
      <c r="G35" s="175"/>
      <c r="H35" s="143"/>
      <c r="I35" s="143"/>
      <c r="J35" s="75" t="str">
        <f t="shared" si="1"/>
        <v/>
      </c>
      <c r="K35" s="174" t="str">
        <f>IF(A35="","",'1042Bf Données de base trav.'!M31)</f>
        <v/>
      </c>
      <c r="L35" s="175"/>
      <c r="M35" s="143"/>
      <c r="N35" s="143"/>
      <c r="O35" s="75" t="str">
        <f t="shared" si="2"/>
        <v/>
      </c>
      <c r="P35" s="207"/>
      <c r="Q35" s="208" t="str">
        <f>IF($C35="","",'1042Ef Décompte'!D35)</f>
        <v/>
      </c>
      <c r="R35" s="208" t="str">
        <f>IF(OR($C35="",'1042Bf Données de base trav.'!M129=""),"",'1042Bf Données de base trav.'!M129)</f>
        <v/>
      </c>
      <c r="S35" s="207" t="str">
        <f t="shared" si="3"/>
        <v/>
      </c>
      <c r="T35" s="207" t="str">
        <f t="shared" si="4"/>
        <v/>
      </c>
      <c r="U35" s="209">
        <f t="shared" si="5"/>
        <v>0</v>
      </c>
      <c r="V35" s="209">
        <f t="shared" si="6"/>
        <v>0</v>
      </c>
      <c r="W35" s="209">
        <f t="shared" si="7"/>
        <v>0</v>
      </c>
      <c r="X35" s="209">
        <f t="shared" si="8"/>
        <v>0</v>
      </c>
      <c r="Y35" s="209">
        <f t="shared" si="9"/>
        <v>0</v>
      </c>
      <c r="Z35" s="209">
        <f t="shared" si="10"/>
        <v>0</v>
      </c>
      <c r="AA35" s="200">
        <f t="shared" si="11"/>
        <v>0</v>
      </c>
    </row>
    <row r="36" spans="1:27" s="201" customFormat="1" ht="16.899999999999999" customHeight="1">
      <c r="A36" s="335" t="str">
        <f>IF('1042Bf Données de base trav.'!A32="","",'1042Bf Données de base trav.'!A32)</f>
        <v/>
      </c>
      <c r="B36" s="469" t="str">
        <f>IF('1042Bf Données de base trav.'!B32="","",'1042Bf Données de base trav.'!B32)</f>
        <v/>
      </c>
      <c r="C36" s="598" t="str">
        <f>IF('1042Bf Données de base trav.'!C32="","",'1042Bf Données de base trav.'!C32)</f>
        <v/>
      </c>
      <c r="D36" s="599"/>
      <c r="E36" s="493" t="str">
        <f>IF('1042Bf Données de base trav.'!D32="","",'1042Bf Données de base trav.'!D32)</f>
        <v/>
      </c>
      <c r="F36" s="467" t="str">
        <f>IF(A36="","",'1042Bf Données de base trav.'!M32)</f>
        <v/>
      </c>
      <c r="G36" s="175"/>
      <c r="H36" s="143"/>
      <c r="I36" s="143"/>
      <c r="J36" s="75" t="str">
        <f t="shared" si="1"/>
        <v/>
      </c>
      <c r="K36" s="174" t="str">
        <f>IF(A36="","",'1042Bf Données de base trav.'!M32)</f>
        <v/>
      </c>
      <c r="L36" s="175"/>
      <c r="M36" s="143"/>
      <c r="N36" s="143"/>
      <c r="O36" s="75" t="str">
        <f t="shared" si="2"/>
        <v/>
      </c>
      <c r="P36" s="207"/>
      <c r="Q36" s="208" t="str">
        <f>IF($C36="","",'1042Ef Décompte'!D36)</f>
        <v/>
      </c>
      <c r="R36" s="208" t="str">
        <f>IF(OR($C36="",'1042Bf Données de base trav.'!M130=""),"",'1042Bf Données de base trav.'!M130)</f>
        <v/>
      </c>
      <c r="S36" s="207" t="str">
        <f t="shared" si="3"/>
        <v/>
      </c>
      <c r="T36" s="207" t="str">
        <f t="shared" si="4"/>
        <v/>
      </c>
      <c r="U36" s="209">
        <f t="shared" si="5"/>
        <v>0</v>
      </c>
      <c r="V36" s="209">
        <f t="shared" si="6"/>
        <v>0</v>
      </c>
      <c r="W36" s="209">
        <f t="shared" si="7"/>
        <v>0</v>
      </c>
      <c r="X36" s="209">
        <f t="shared" si="8"/>
        <v>0</v>
      </c>
      <c r="Y36" s="209">
        <f t="shared" si="9"/>
        <v>0</v>
      </c>
      <c r="Z36" s="209">
        <f t="shared" si="10"/>
        <v>0</v>
      </c>
      <c r="AA36" s="200">
        <f t="shared" si="11"/>
        <v>0</v>
      </c>
    </row>
    <row r="37" spans="1:27" s="201" customFormat="1" ht="16.899999999999999" customHeight="1">
      <c r="A37" s="335" t="str">
        <f>IF('1042Bf Données de base trav.'!A33="","",'1042Bf Données de base trav.'!A33)</f>
        <v/>
      </c>
      <c r="B37" s="469" t="str">
        <f>IF('1042Bf Données de base trav.'!B33="","",'1042Bf Données de base trav.'!B33)</f>
        <v/>
      </c>
      <c r="C37" s="598" t="str">
        <f>IF('1042Bf Données de base trav.'!C33="","",'1042Bf Données de base trav.'!C33)</f>
        <v/>
      </c>
      <c r="D37" s="599"/>
      <c r="E37" s="493" t="str">
        <f>IF('1042Bf Données de base trav.'!D33="","",'1042Bf Données de base trav.'!D33)</f>
        <v/>
      </c>
      <c r="F37" s="467" t="str">
        <f>IF(A37="","",'1042Bf Données de base trav.'!M33)</f>
        <v/>
      </c>
      <c r="G37" s="175"/>
      <c r="H37" s="143"/>
      <c r="I37" s="143"/>
      <c r="J37" s="75" t="str">
        <f t="shared" si="1"/>
        <v/>
      </c>
      <c r="K37" s="174" t="str">
        <f>IF(A37="","",'1042Bf Données de base trav.'!M33)</f>
        <v/>
      </c>
      <c r="L37" s="175"/>
      <c r="M37" s="143"/>
      <c r="N37" s="143"/>
      <c r="O37" s="75" t="str">
        <f t="shared" si="2"/>
        <v/>
      </c>
      <c r="P37" s="207"/>
      <c r="Q37" s="208" t="str">
        <f>IF($C37="","",'1042Ef Décompte'!D37)</f>
        <v/>
      </c>
      <c r="R37" s="208" t="str">
        <f>IF(OR($C37="",'1042Bf Données de base trav.'!M131=""),"",'1042Bf Données de base trav.'!M131)</f>
        <v/>
      </c>
      <c r="S37" s="207" t="str">
        <f t="shared" si="3"/>
        <v/>
      </c>
      <c r="T37" s="207" t="str">
        <f t="shared" si="4"/>
        <v/>
      </c>
      <c r="U37" s="209">
        <f t="shared" si="5"/>
        <v>0</v>
      </c>
      <c r="V37" s="209">
        <f t="shared" si="6"/>
        <v>0</v>
      </c>
      <c r="W37" s="209">
        <f t="shared" si="7"/>
        <v>0</v>
      </c>
      <c r="X37" s="209">
        <f t="shared" si="8"/>
        <v>0</v>
      </c>
      <c r="Y37" s="209">
        <f t="shared" si="9"/>
        <v>0</v>
      </c>
      <c r="Z37" s="209">
        <f t="shared" si="10"/>
        <v>0</v>
      </c>
      <c r="AA37" s="200">
        <f t="shared" si="11"/>
        <v>0</v>
      </c>
    </row>
    <row r="38" spans="1:27" s="201" customFormat="1" ht="16.899999999999999" customHeight="1">
      <c r="A38" s="335" t="str">
        <f>IF('1042Bf Données de base trav.'!A34="","",'1042Bf Données de base trav.'!A34)</f>
        <v/>
      </c>
      <c r="B38" s="469" t="str">
        <f>IF('1042Bf Données de base trav.'!B34="","",'1042Bf Données de base trav.'!B34)</f>
        <v/>
      </c>
      <c r="C38" s="598" t="str">
        <f>IF('1042Bf Données de base trav.'!C34="","",'1042Bf Données de base trav.'!C34)</f>
        <v/>
      </c>
      <c r="D38" s="599"/>
      <c r="E38" s="493" t="str">
        <f>IF('1042Bf Données de base trav.'!D34="","",'1042Bf Données de base trav.'!D34)</f>
        <v/>
      </c>
      <c r="F38" s="467" t="str">
        <f>IF(A38="","",'1042Bf Données de base trav.'!M34)</f>
        <v/>
      </c>
      <c r="G38" s="175"/>
      <c r="H38" s="143"/>
      <c r="I38" s="143"/>
      <c r="J38" s="75" t="str">
        <f t="shared" si="1"/>
        <v/>
      </c>
      <c r="K38" s="174" t="str">
        <f>IF(A38="","",'1042Bf Données de base trav.'!M34)</f>
        <v/>
      </c>
      <c r="L38" s="175"/>
      <c r="M38" s="143"/>
      <c r="N38" s="143"/>
      <c r="O38" s="75" t="str">
        <f t="shared" si="2"/>
        <v/>
      </c>
      <c r="P38" s="207"/>
      <c r="Q38" s="208" t="str">
        <f>IF($C38="","",'1042Ef Décompte'!D38)</f>
        <v/>
      </c>
      <c r="R38" s="208" t="str">
        <f>IF(OR($C38="",'1042Bf Données de base trav.'!M132=""),"",'1042Bf Données de base trav.'!M132)</f>
        <v/>
      </c>
      <c r="S38" s="207" t="str">
        <f t="shared" si="3"/>
        <v/>
      </c>
      <c r="T38" s="207" t="str">
        <f t="shared" si="4"/>
        <v/>
      </c>
      <c r="U38" s="209">
        <f t="shared" si="5"/>
        <v>0</v>
      </c>
      <c r="V38" s="209">
        <f t="shared" si="6"/>
        <v>0</v>
      </c>
      <c r="W38" s="209">
        <f t="shared" si="7"/>
        <v>0</v>
      </c>
      <c r="X38" s="209">
        <f t="shared" si="8"/>
        <v>0</v>
      </c>
      <c r="Y38" s="209">
        <f t="shared" si="9"/>
        <v>0</v>
      </c>
      <c r="Z38" s="209">
        <f t="shared" si="10"/>
        <v>0</v>
      </c>
      <c r="AA38" s="200">
        <f t="shared" si="11"/>
        <v>0</v>
      </c>
    </row>
    <row r="39" spans="1:27" s="201" customFormat="1" ht="16.899999999999999" customHeight="1">
      <c r="A39" s="335" t="str">
        <f>IF('1042Bf Données de base trav.'!A35="","",'1042Bf Données de base trav.'!A35)</f>
        <v/>
      </c>
      <c r="B39" s="469" t="str">
        <f>IF('1042Bf Données de base trav.'!B35="","",'1042Bf Données de base trav.'!B35)</f>
        <v/>
      </c>
      <c r="C39" s="598" t="str">
        <f>IF('1042Bf Données de base trav.'!C35="","",'1042Bf Données de base trav.'!C35)</f>
        <v/>
      </c>
      <c r="D39" s="599"/>
      <c r="E39" s="493" t="str">
        <f>IF('1042Bf Données de base trav.'!D35="","",'1042Bf Données de base trav.'!D35)</f>
        <v/>
      </c>
      <c r="F39" s="467" t="str">
        <f>IF(A39="","",'1042Bf Données de base trav.'!M35)</f>
        <v/>
      </c>
      <c r="G39" s="175"/>
      <c r="H39" s="143"/>
      <c r="I39" s="143"/>
      <c r="J39" s="75" t="str">
        <f t="shared" si="1"/>
        <v/>
      </c>
      <c r="K39" s="174" t="str">
        <f>IF(A39="","",'1042Bf Données de base trav.'!M35)</f>
        <v/>
      </c>
      <c r="L39" s="175"/>
      <c r="M39" s="143"/>
      <c r="N39" s="143"/>
      <c r="O39" s="75" t="str">
        <f t="shared" si="2"/>
        <v/>
      </c>
      <c r="P39" s="207"/>
      <c r="Q39" s="208" t="str">
        <f>IF($C39="","",'1042Ef Décompte'!D39)</f>
        <v/>
      </c>
      <c r="R39" s="208" t="str">
        <f>IF(OR($C39="",'1042Bf Données de base trav.'!M133=""),"",'1042Bf Données de base trav.'!M133)</f>
        <v/>
      </c>
      <c r="S39" s="207" t="str">
        <f t="shared" si="3"/>
        <v/>
      </c>
      <c r="T39" s="207" t="str">
        <f t="shared" si="4"/>
        <v/>
      </c>
      <c r="U39" s="209">
        <f t="shared" si="5"/>
        <v>0</v>
      </c>
      <c r="V39" s="209">
        <f t="shared" si="6"/>
        <v>0</v>
      </c>
      <c r="W39" s="209">
        <f t="shared" si="7"/>
        <v>0</v>
      </c>
      <c r="X39" s="209">
        <f t="shared" si="8"/>
        <v>0</v>
      </c>
      <c r="Y39" s="209">
        <f t="shared" si="9"/>
        <v>0</v>
      </c>
      <c r="Z39" s="209">
        <f t="shared" si="10"/>
        <v>0</v>
      </c>
      <c r="AA39" s="200">
        <f t="shared" si="11"/>
        <v>0</v>
      </c>
    </row>
    <row r="40" spans="1:27" s="201" customFormat="1" ht="16.899999999999999" customHeight="1">
      <c r="A40" s="335" t="str">
        <f>IF('1042Bf Données de base trav.'!A36="","",'1042Bf Données de base trav.'!A36)</f>
        <v/>
      </c>
      <c r="B40" s="469" t="str">
        <f>IF('1042Bf Données de base trav.'!B36="","",'1042Bf Données de base trav.'!B36)</f>
        <v/>
      </c>
      <c r="C40" s="598" t="str">
        <f>IF('1042Bf Données de base trav.'!C36="","",'1042Bf Données de base trav.'!C36)</f>
        <v/>
      </c>
      <c r="D40" s="599"/>
      <c r="E40" s="493" t="str">
        <f>IF('1042Bf Données de base trav.'!D36="","",'1042Bf Données de base trav.'!D36)</f>
        <v/>
      </c>
      <c r="F40" s="467" t="str">
        <f>IF(A40="","",'1042Bf Données de base trav.'!M36)</f>
        <v/>
      </c>
      <c r="G40" s="175"/>
      <c r="H40" s="143"/>
      <c r="I40" s="143"/>
      <c r="J40" s="75" t="str">
        <f t="shared" si="1"/>
        <v/>
      </c>
      <c r="K40" s="174" t="str">
        <f>IF(A40="","",'1042Bf Données de base trav.'!M36)</f>
        <v/>
      </c>
      <c r="L40" s="175"/>
      <c r="M40" s="143"/>
      <c r="N40" s="143"/>
      <c r="O40" s="75" t="str">
        <f t="shared" si="2"/>
        <v/>
      </c>
      <c r="P40" s="207"/>
      <c r="Q40" s="208" t="str">
        <f>IF($C40="","",'1042Ef Décompte'!D40)</f>
        <v/>
      </c>
      <c r="R40" s="208" t="str">
        <f>IF(OR($C40="",'1042Bf Données de base trav.'!M134=""),"",'1042Bf Données de base trav.'!M134)</f>
        <v/>
      </c>
      <c r="S40" s="207" t="str">
        <f t="shared" si="3"/>
        <v/>
      </c>
      <c r="T40" s="207" t="str">
        <f t="shared" si="4"/>
        <v/>
      </c>
      <c r="U40" s="209">
        <f t="shared" si="5"/>
        <v>0</v>
      </c>
      <c r="V40" s="209">
        <f t="shared" si="6"/>
        <v>0</v>
      </c>
      <c r="W40" s="209">
        <f t="shared" si="7"/>
        <v>0</v>
      </c>
      <c r="X40" s="209">
        <f t="shared" si="8"/>
        <v>0</v>
      </c>
      <c r="Y40" s="209">
        <f t="shared" si="9"/>
        <v>0</v>
      </c>
      <c r="Z40" s="209">
        <f t="shared" si="10"/>
        <v>0</v>
      </c>
      <c r="AA40" s="200">
        <f t="shared" si="11"/>
        <v>0</v>
      </c>
    </row>
    <row r="41" spans="1:27" s="201" customFormat="1" ht="16.899999999999999" customHeight="1">
      <c r="A41" s="335" t="str">
        <f>IF('1042Bf Données de base trav.'!A37="","",'1042Bf Données de base trav.'!A37)</f>
        <v/>
      </c>
      <c r="B41" s="469" t="str">
        <f>IF('1042Bf Données de base trav.'!B37="","",'1042Bf Données de base trav.'!B37)</f>
        <v/>
      </c>
      <c r="C41" s="598" t="str">
        <f>IF('1042Bf Données de base trav.'!C37="","",'1042Bf Données de base trav.'!C37)</f>
        <v/>
      </c>
      <c r="D41" s="599"/>
      <c r="E41" s="493" t="str">
        <f>IF('1042Bf Données de base trav.'!D37="","",'1042Bf Données de base trav.'!D37)</f>
        <v/>
      </c>
      <c r="F41" s="467" t="str">
        <f>IF(A41="","",'1042Bf Données de base trav.'!M37)</f>
        <v/>
      </c>
      <c r="G41" s="175"/>
      <c r="H41" s="143"/>
      <c r="I41" s="143"/>
      <c r="J41" s="75" t="str">
        <f t="shared" si="1"/>
        <v/>
      </c>
      <c r="K41" s="174" t="str">
        <f>IF(A41="","",'1042Bf Données de base trav.'!M37)</f>
        <v/>
      </c>
      <c r="L41" s="175"/>
      <c r="M41" s="143"/>
      <c r="N41" s="143"/>
      <c r="O41" s="75" t="str">
        <f t="shared" si="2"/>
        <v/>
      </c>
      <c r="P41" s="207"/>
      <c r="Q41" s="208" t="str">
        <f>IF($C41="","",'1042Ef Décompte'!D41)</f>
        <v/>
      </c>
      <c r="R41" s="208" t="str">
        <f>IF(OR($C41="",'1042Bf Données de base trav.'!M135=""),"",'1042Bf Données de base trav.'!M135)</f>
        <v/>
      </c>
      <c r="S41" s="207" t="str">
        <f t="shared" si="3"/>
        <v/>
      </c>
      <c r="T41" s="207" t="str">
        <f t="shared" si="4"/>
        <v/>
      </c>
      <c r="U41" s="209">
        <f t="shared" si="5"/>
        <v>0</v>
      </c>
      <c r="V41" s="209">
        <f t="shared" si="6"/>
        <v>0</v>
      </c>
      <c r="W41" s="209">
        <f t="shared" si="7"/>
        <v>0</v>
      </c>
      <c r="X41" s="209">
        <f t="shared" si="8"/>
        <v>0</v>
      </c>
      <c r="Y41" s="209">
        <f t="shared" si="9"/>
        <v>0</v>
      </c>
      <c r="Z41" s="209">
        <f t="shared" si="10"/>
        <v>0</v>
      </c>
      <c r="AA41" s="200">
        <f t="shared" si="11"/>
        <v>0</v>
      </c>
    </row>
    <row r="42" spans="1:27" s="201" customFormat="1" ht="16.899999999999999" customHeight="1">
      <c r="A42" s="335" t="str">
        <f>IF('1042Bf Données de base trav.'!A38="","",'1042Bf Données de base trav.'!A38)</f>
        <v/>
      </c>
      <c r="B42" s="469" t="str">
        <f>IF('1042Bf Données de base trav.'!B38="","",'1042Bf Données de base trav.'!B38)</f>
        <v/>
      </c>
      <c r="C42" s="598" t="str">
        <f>IF('1042Bf Données de base trav.'!C38="","",'1042Bf Données de base trav.'!C38)</f>
        <v/>
      </c>
      <c r="D42" s="599"/>
      <c r="E42" s="493" t="str">
        <f>IF('1042Bf Données de base trav.'!D38="","",'1042Bf Données de base trav.'!D38)</f>
        <v/>
      </c>
      <c r="F42" s="467" t="str">
        <f>IF(A42="","",'1042Bf Données de base trav.'!M38)</f>
        <v/>
      </c>
      <c r="G42" s="175"/>
      <c r="H42" s="143"/>
      <c r="I42" s="143"/>
      <c r="J42" s="75" t="str">
        <f t="shared" si="1"/>
        <v/>
      </c>
      <c r="K42" s="174" t="str">
        <f>IF(A42="","",'1042Bf Données de base trav.'!M38)</f>
        <v/>
      </c>
      <c r="L42" s="175"/>
      <c r="M42" s="143"/>
      <c r="N42" s="143"/>
      <c r="O42" s="75" t="str">
        <f t="shared" si="2"/>
        <v/>
      </c>
      <c r="P42" s="207"/>
      <c r="Q42" s="208" t="str">
        <f>IF($C42="","",'1042Ef Décompte'!D42)</f>
        <v/>
      </c>
      <c r="R42" s="208" t="str">
        <f>IF(OR($C42="",'1042Bf Données de base trav.'!M136=""),"",'1042Bf Données de base trav.'!M136)</f>
        <v/>
      </c>
      <c r="S42" s="207" t="str">
        <f t="shared" si="3"/>
        <v/>
      </c>
      <c r="T42" s="207" t="str">
        <f t="shared" si="4"/>
        <v/>
      </c>
      <c r="U42" s="209">
        <f t="shared" si="5"/>
        <v>0</v>
      </c>
      <c r="V42" s="209">
        <f t="shared" si="6"/>
        <v>0</v>
      </c>
      <c r="W42" s="209">
        <f t="shared" si="7"/>
        <v>0</v>
      </c>
      <c r="X42" s="209">
        <f t="shared" si="8"/>
        <v>0</v>
      </c>
      <c r="Y42" s="209">
        <f t="shared" si="9"/>
        <v>0</v>
      </c>
      <c r="Z42" s="209">
        <f t="shared" si="10"/>
        <v>0</v>
      </c>
      <c r="AA42" s="200">
        <f t="shared" si="11"/>
        <v>0</v>
      </c>
    </row>
    <row r="43" spans="1:27" s="201" customFormat="1" ht="16.899999999999999" customHeight="1">
      <c r="A43" s="335" t="str">
        <f>IF('1042Bf Données de base trav.'!A39="","",'1042Bf Données de base trav.'!A39)</f>
        <v/>
      </c>
      <c r="B43" s="469" t="str">
        <f>IF('1042Bf Données de base trav.'!B39="","",'1042Bf Données de base trav.'!B39)</f>
        <v/>
      </c>
      <c r="C43" s="598" t="str">
        <f>IF('1042Bf Données de base trav.'!C39="","",'1042Bf Données de base trav.'!C39)</f>
        <v/>
      </c>
      <c r="D43" s="599"/>
      <c r="E43" s="493" t="str">
        <f>IF('1042Bf Données de base trav.'!D39="","",'1042Bf Données de base trav.'!D39)</f>
        <v/>
      </c>
      <c r="F43" s="467" t="str">
        <f>IF(A43="","",'1042Bf Données de base trav.'!M39)</f>
        <v/>
      </c>
      <c r="G43" s="175"/>
      <c r="H43" s="143"/>
      <c r="I43" s="143"/>
      <c r="J43" s="75" t="str">
        <f t="shared" si="1"/>
        <v/>
      </c>
      <c r="K43" s="174" t="str">
        <f>IF(A43="","",'1042Bf Données de base trav.'!M39)</f>
        <v/>
      </c>
      <c r="L43" s="175"/>
      <c r="M43" s="143"/>
      <c r="N43" s="143"/>
      <c r="O43" s="75" t="str">
        <f t="shared" si="2"/>
        <v/>
      </c>
      <c r="P43" s="207"/>
      <c r="Q43" s="208" t="str">
        <f>IF($C43="","",'1042Ef Décompte'!D43)</f>
        <v/>
      </c>
      <c r="R43" s="208" t="str">
        <f>IF(OR($C43="",'1042Bf Données de base trav.'!M137=""),"",'1042Bf Données de base trav.'!M137)</f>
        <v/>
      </c>
      <c r="S43" s="207" t="str">
        <f t="shared" si="3"/>
        <v/>
      </c>
      <c r="T43" s="207" t="str">
        <f t="shared" si="4"/>
        <v/>
      </c>
      <c r="U43" s="209">
        <f t="shared" si="5"/>
        <v>0</v>
      </c>
      <c r="V43" s="209">
        <f t="shared" si="6"/>
        <v>0</v>
      </c>
      <c r="W43" s="209">
        <f t="shared" si="7"/>
        <v>0</v>
      </c>
      <c r="X43" s="209">
        <f t="shared" si="8"/>
        <v>0</v>
      </c>
      <c r="Y43" s="209">
        <f t="shared" si="9"/>
        <v>0</v>
      </c>
      <c r="Z43" s="209">
        <f t="shared" si="10"/>
        <v>0</v>
      </c>
      <c r="AA43" s="200">
        <f t="shared" si="11"/>
        <v>0</v>
      </c>
    </row>
    <row r="44" spans="1:27" s="201" customFormat="1" ht="16.899999999999999" customHeight="1">
      <c r="A44" s="335" t="str">
        <f>IF('1042Bf Données de base trav.'!A40="","",'1042Bf Données de base trav.'!A40)</f>
        <v/>
      </c>
      <c r="B44" s="469" t="str">
        <f>IF('1042Bf Données de base trav.'!B40="","",'1042Bf Données de base trav.'!B40)</f>
        <v/>
      </c>
      <c r="C44" s="598" t="str">
        <f>IF('1042Bf Données de base trav.'!C40="","",'1042Bf Données de base trav.'!C40)</f>
        <v/>
      </c>
      <c r="D44" s="599"/>
      <c r="E44" s="493" t="str">
        <f>IF('1042Bf Données de base trav.'!D40="","",'1042Bf Données de base trav.'!D40)</f>
        <v/>
      </c>
      <c r="F44" s="467" t="str">
        <f>IF(A44="","",'1042Bf Données de base trav.'!M40)</f>
        <v/>
      </c>
      <c r="G44" s="175"/>
      <c r="H44" s="143"/>
      <c r="I44" s="143"/>
      <c r="J44" s="75" t="str">
        <f t="shared" si="1"/>
        <v/>
      </c>
      <c r="K44" s="174" t="str">
        <f>IF(A44="","",'1042Bf Données de base trav.'!M40)</f>
        <v/>
      </c>
      <c r="L44" s="175"/>
      <c r="M44" s="143"/>
      <c r="N44" s="143"/>
      <c r="O44" s="75" t="str">
        <f t="shared" si="2"/>
        <v/>
      </c>
      <c r="P44" s="207"/>
      <c r="Q44" s="208" t="str">
        <f>IF($C44="","",'1042Ef Décompte'!D44)</f>
        <v/>
      </c>
      <c r="R44" s="208" t="str">
        <f>IF(OR($C44="",'1042Bf Données de base trav.'!M138=""),"",'1042Bf Données de base trav.'!M138)</f>
        <v/>
      </c>
      <c r="S44" s="207" t="str">
        <f t="shared" si="3"/>
        <v/>
      </c>
      <c r="T44" s="207" t="str">
        <f t="shared" si="4"/>
        <v/>
      </c>
      <c r="U44" s="209">
        <f t="shared" si="5"/>
        <v>0</v>
      </c>
      <c r="V44" s="209">
        <f t="shared" si="6"/>
        <v>0</v>
      </c>
      <c r="W44" s="209">
        <f t="shared" si="7"/>
        <v>0</v>
      </c>
      <c r="X44" s="209">
        <f t="shared" si="8"/>
        <v>0</v>
      </c>
      <c r="Y44" s="209">
        <f t="shared" si="9"/>
        <v>0</v>
      </c>
      <c r="Z44" s="209">
        <f t="shared" si="10"/>
        <v>0</v>
      </c>
      <c r="AA44" s="200">
        <f t="shared" si="11"/>
        <v>0</v>
      </c>
    </row>
    <row r="45" spans="1:27" s="201" customFormat="1" ht="16.899999999999999" customHeight="1">
      <c r="A45" s="335" t="str">
        <f>IF('1042Bf Données de base trav.'!A41="","",'1042Bf Données de base trav.'!A41)</f>
        <v/>
      </c>
      <c r="B45" s="469" t="str">
        <f>IF('1042Bf Données de base trav.'!B41="","",'1042Bf Données de base trav.'!B41)</f>
        <v/>
      </c>
      <c r="C45" s="598" t="str">
        <f>IF('1042Bf Données de base trav.'!C41="","",'1042Bf Données de base trav.'!C41)</f>
        <v/>
      </c>
      <c r="D45" s="599"/>
      <c r="E45" s="493" t="str">
        <f>IF('1042Bf Données de base trav.'!D41="","",'1042Bf Données de base trav.'!D41)</f>
        <v/>
      </c>
      <c r="F45" s="467" t="str">
        <f>IF(A45="","",'1042Bf Données de base trav.'!M41)</f>
        <v/>
      </c>
      <c r="G45" s="175"/>
      <c r="H45" s="143"/>
      <c r="I45" s="143"/>
      <c r="J45" s="75" t="str">
        <f t="shared" si="1"/>
        <v/>
      </c>
      <c r="K45" s="174" t="str">
        <f>IF(A45="","",'1042Bf Données de base trav.'!M41)</f>
        <v/>
      </c>
      <c r="L45" s="175"/>
      <c r="M45" s="143"/>
      <c r="N45" s="143"/>
      <c r="O45" s="75" t="str">
        <f t="shared" si="2"/>
        <v/>
      </c>
      <c r="P45" s="207"/>
      <c r="Q45" s="208" t="str">
        <f>IF($C45="","",'1042Ef Décompte'!D45)</f>
        <v/>
      </c>
      <c r="R45" s="208" t="str">
        <f>IF(OR($C45="",'1042Bf Données de base trav.'!M139=""),"",'1042Bf Données de base trav.'!M139)</f>
        <v/>
      </c>
      <c r="S45" s="207" t="str">
        <f t="shared" si="3"/>
        <v/>
      </c>
      <c r="T45" s="207" t="str">
        <f t="shared" si="4"/>
        <v/>
      </c>
      <c r="U45" s="209">
        <f t="shared" si="5"/>
        <v>0</v>
      </c>
      <c r="V45" s="209">
        <f t="shared" si="6"/>
        <v>0</v>
      </c>
      <c r="W45" s="209">
        <f t="shared" si="7"/>
        <v>0</v>
      </c>
      <c r="X45" s="209">
        <f t="shared" si="8"/>
        <v>0</v>
      </c>
      <c r="Y45" s="209">
        <f t="shared" si="9"/>
        <v>0</v>
      </c>
      <c r="Z45" s="209">
        <f t="shared" si="10"/>
        <v>0</v>
      </c>
      <c r="AA45" s="200">
        <f t="shared" si="11"/>
        <v>0</v>
      </c>
    </row>
    <row r="46" spans="1:27" s="201" customFormat="1" ht="16.899999999999999" customHeight="1">
      <c r="A46" s="335" t="str">
        <f>IF('1042Bf Données de base trav.'!A42="","",'1042Bf Données de base trav.'!A42)</f>
        <v/>
      </c>
      <c r="B46" s="469" t="str">
        <f>IF('1042Bf Données de base trav.'!B42="","",'1042Bf Données de base trav.'!B42)</f>
        <v/>
      </c>
      <c r="C46" s="598" t="str">
        <f>IF('1042Bf Données de base trav.'!C42="","",'1042Bf Données de base trav.'!C42)</f>
        <v/>
      </c>
      <c r="D46" s="599"/>
      <c r="E46" s="493" t="str">
        <f>IF('1042Bf Données de base trav.'!D42="","",'1042Bf Données de base trav.'!D42)</f>
        <v/>
      </c>
      <c r="F46" s="467" t="str">
        <f>IF(A46="","",'1042Bf Données de base trav.'!M42)</f>
        <v/>
      </c>
      <c r="G46" s="175"/>
      <c r="H46" s="143"/>
      <c r="I46" s="143"/>
      <c r="J46" s="75" t="str">
        <f t="shared" si="1"/>
        <v/>
      </c>
      <c r="K46" s="174" t="str">
        <f>IF(A46="","",'1042Bf Données de base trav.'!M42)</f>
        <v/>
      </c>
      <c r="L46" s="175"/>
      <c r="M46" s="143"/>
      <c r="N46" s="143"/>
      <c r="O46" s="75" t="str">
        <f t="shared" si="2"/>
        <v/>
      </c>
      <c r="P46" s="207"/>
      <c r="Q46" s="208" t="str">
        <f>IF($C46="","",'1042Ef Décompte'!D46)</f>
        <v/>
      </c>
      <c r="R46" s="208" t="str">
        <f>IF(OR($C46="",'1042Bf Données de base trav.'!M140=""),"",'1042Bf Données de base trav.'!M140)</f>
        <v/>
      </c>
      <c r="S46" s="207" t="str">
        <f t="shared" si="3"/>
        <v/>
      </c>
      <c r="T46" s="207" t="str">
        <f t="shared" si="4"/>
        <v/>
      </c>
      <c r="U46" s="209">
        <f t="shared" si="5"/>
        <v>0</v>
      </c>
      <c r="V46" s="209">
        <f t="shared" si="6"/>
        <v>0</v>
      </c>
      <c r="W46" s="209">
        <f t="shared" si="7"/>
        <v>0</v>
      </c>
      <c r="X46" s="209">
        <f t="shared" si="8"/>
        <v>0</v>
      </c>
      <c r="Y46" s="209">
        <f t="shared" si="9"/>
        <v>0</v>
      </c>
      <c r="Z46" s="209">
        <f t="shared" si="10"/>
        <v>0</v>
      </c>
      <c r="AA46" s="200">
        <f t="shared" si="11"/>
        <v>0</v>
      </c>
    </row>
    <row r="47" spans="1:27" s="201" customFormat="1" ht="16.899999999999999" customHeight="1">
      <c r="A47" s="335" t="str">
        <f>IF('1042Bf Données de base trav.'!A43="","",'1042Bf Données de base trav.'!A43)</f>
        <v/>
      </c>
      <c r="B47" s="469" t="str">
        <f>IF('1042Bf Données de base trav.'!B43="","",'1042Bf Données de base trav.'!B43)</f>
        <v/>
      </c>
      <c r="C47" s="598" t="str">
        <f>IF('1042Bf Données de base trav.'!C43="","",'1042Bf Données de base trav.'!C43)</f>
        <v/>
      </c>
      <c r="D47" s="599"/>
      <c r="E47" s="493" t="str">
        <f>IF('1042Bf Données de base trav.'!D43="","",'1042Bf Données de base trav.'!D43)</f>
        <v/>
      </c>
      <c r="F47" s="467" t="str">
        <f>IF(A47="","",'1042Bf Données de base trav.'!M43)</f>
        <v/>
      </c>
      <c r="G47" s="175"/>
      <c r="H47" s="143"/>
      <c r="I47" s="143"/>
      <c r="J47" s="75" t="str">
        <f t="shared" si="1"/>
        <v/>
      </c>
      <c r="K47" s="174" t="str">
        <f>IF(A47="","",'1042Bf Données de base trav.'!M43)</f>
        <v/>
      </c>
      <c r="L47" s="175"/>
      <c r="M47" s="143"/>
      <c r="N47" s="143"/>
      <c r="O47" s="75" t="str">
        <f t="shared" si="2"/>
        <v/>
      </c>
      <c r="P47" s="207"/>
      <c r="Q47" s="208" t="str">
        <f>IF($C47="","",'1042Ef Décompte'!D47)</f>
        <v/>
      </c>
      <c r="R47" s="208" t="str">
        <f>IF(OR($C47="",'1042Bf Données de base trav.'!M141=""),"",'1042Bf Données de base trav.'!M141)</f>
        <v/>
      </c>
      <c r="S47" s="207" t="str">
        <f t="shared" si="3"/>
        <v/>
      </c>
      <c r="T47" s="207" t="str">
        <f t="shared" si="4"/>
        <v/>
      </c>
      <c r="U47" s="209">
        <f t="shared" si="5"/>
        <v>0</v>
      </c>
      <c r="V47" s="209">
        <f t="shared" si="6"/>
        <v>0</v>
      </c>
      <c r="W47" s="209">
        <f t="shared" si="7"/>
        <v>0</v>
      </c>
      <c r="X47" s="209">
        <f t="shared" si="8"/>
        <v>0</v>
      </c>
      <c r="Y47" s="209">
        <f t="shared" si="9"/>
        <v>0</v>
      </c>
      <c r="Z47" s="209">
        <f t="shared" si="10"/>
        <v>0</v>
      </c>
      <c r="AA47" s="200">
        <f t="shared" si="11"/>
        <v>0</v>
      </c>
    </row>
    <row r="48" spans="1:27" s="201" customFormat="1" ht="16.899999999999999" customHeight="1">
      <c r="A48" s="335" t="str">
        <f>IF('1042Bf Données de base trav.'!A44="","",'1042Bf Données de base trav.'!A44)</f>
        <v/>
      </c>
      <c r="B48" s="469" t="str">
        <f>IF('1042Bf Données de base trav.'!B44="","",'1042Bf Données de base trav.'!B44)</f>
        <v/>
      </c>
      <c r="C48" s="598" t="str">
        <f>IF('1042Bf Données de base trav.'!C44="","",'1042Bf Données de base trav.'!C44)</f>
        <v/>
      </c>
      <c r="D48" s="599"/>
      <c r="E48" s="493" t="str">
        <f>IF('1042Bf Données de base trav.'!D44="","",'1042Bf Données de base trav.'!D44)</f>
        <v/>
      </c>
      <c r="F48" s="467" t="str">
        <f>IF(A48="","",'1042Bf Données de base trav.'!M44)</f>
        <v/>
      </c>
      <c r="G48" s="175"/>
      <c r="H48" s="143"/>
      <c r="I48" s="143"/>
      <c r="J48" s="75" t="str">
        <f t="shared" si="1"/>
        <v/>
      </c>
      <c r="K48" s="174" t="str">
        <f>IF(A48="","",'1042Bf Données de base trav.'!M44)</f>
        <v/>
      </c>
      <c r="L48" s="175"/>
      <c r="M48" s="143"/>
      <c r="N48" s="143"/>
      <c r="O48" s="75" t="str">
        <f t="shared" si="2"/>
        <v/>
      </c>
      <c r="P48" s="207"/>
      <c r="Q48" s="208" t="str">
        <f>IF($C48="","",'1042Ef Décompte'!D48)</f>
        <v/>
      </c>
      <c r="R48" s="208" t="str">
        <f>IF(OR($C48="",'1042Bf Données de base trav.'!M142=""),"",'1042Bf Données de base trav.'!M142)</f>
        <v/>
      </c>
      <c r="S48" s="207" t="str">
        <f t="shared" si="3"/>
        <v/>
      </c>
      <c r="T48" s="207" t="str">
        <f t="shared" si="4"/>
        <v/>
      </c>
      <c r="U48" s="209">
        <f t="shared" si="5"/>
        <v>0</v>
      </c>
      <c r="V48" s="209">
        <f t="shared" si="6"/>
        <v>0</v>
      </c>
      <c r="W48" s="209">
        <f t="shared" si="7"/>
        <v>0</v>
      </c>
      <c r="X48" s="209">
        <f t="shared" si="8"/>
        <v>0</v>
      </c>
      <c r="Y48" s="209">
        <f t="shared" si="9"/>
        <v>0</v>
      </c>
      <c r="Z48" s="209">
        <f t="shared" si="10"/>
        <v>0</v>
      </c>
      <c r="AA48" s="200">
        <f t="shared" si="11"/>
        <v>0</v>
      </c>
    </row>
    <row r="49" spans="1:27" s="201" customFormat="1" ht="16.899999999999999" customHeight="1">
      <c r="A49" s="335" t="str">
        <f>IF('1042Bf Données de base trav.'!A45="","",'1042Bf Données de base trav.'!A45)</f>
        <v/>
      </c>
      <c r="B49" s="469" t="str">
        <f>IF('1042Bf Données de base trav.'!B45="","",'1042Bf Données de base trav.'!B45)</f>
        <v/>
      </c>
      <c r="C49" s="598" t="str">
        <f>IF('1042Bf Données de base trav.'!C45="","",'1042Bf Données de base trav.'!C45)</f>
        <v/>
      </c>
      <c r="D49" s="599"/>
      <c r="E49" s="493" t="str">
        <f>IF('1042Bf Données de base trav.'!D45="","",'1042Bf Données de base trav.'!D45)</f>
        <v/>
      </c>
      <c r="F49" s="467" t="str">
        <f>IF(A49="","",'1042Bf Données de base trav.'!M45)</f>
        <v/>
      </c>
      <c r="G49" s="175"/>
      <c r="H49" s="143"/>
      <c r="I49" s="143"/>
      <c r="J49" s="75" t="str">
        <f t="shared" si="1"/>
        <v/>
      </c>
      <c r="K49" s="174" t="str">
        <f>IF(A49="","",'1042Bf Données de base trav.'!M45)</f>
        <v/>
      </c>
      <c r="L49" s="175"/>
      <c r="M49" s="143"/>
      <c r="N49" s="143"/>
      <c r="O49" s="75" t="str">
        <f t="shared" si="2"/>
        <v/>
      </c>
      <c r="P49" s="207"/>
      <c r="Q49" s="208" t="str">
        <f>IF($C49="","",'1042Ef Décompte'!D49)</f>
        <v/>
      </c>
      <c r="R49" s="208" t="str">
        <f>IF(OR($C49="",'1042Bf Données de base trav.'!M143=""),"",'1042Bf Données de base trav.'!M143)</f>
        <v/>
      </c>
      <c r="S49" s="207" t="str">
        <f t="shared" si="3"/>
        <v/>
      </c>
      <c r="T49" s="207" t="str">
        <f t="shared" si="4"/>
        <v/>
      </c>
      <c r="U49" s="209">
        <f t="shared" si="5"/>
        <v>0</v>
      </c>
      <c r="V49" s="209">
        <f t="shared" si="6"/>
        <v>0</v>
      </c>
      <c r="W49" s="209">
        <f t="shared" si="7"/>
        <v>0</v>
      </c>
      <c r="X49" s="209">
        <f t="shared" si="8"/>
        <v>0</v>
      </c>
      <c r="Y49" s="209">
        <f t="shared" si="9"/>
        <v>0</v>
      </c>
      <c r="Z49" s="209">
        <f t="shared" si="10"/>
        <v>0</v>
      </c>
      <c r="AA49" s="200">
        <f t="shared" si="11"/>
        <v>0</v>
      </c>
    </row>
    <row r="50" spans="1:27" s="201" customFormat="1" ht="16.899999999999999" customHeight="1">
      <c r="A50" s="335" t="str">
        <f>IF('1042Bf Données de base trav.'!A46="","",'1042Bf Données de base trav.'!A46)</f>
        <v/>
      </c>
      <c r="B50" s="469" t="str">
        <f>IF('1042Bf Données de base trav.'!B46="","",'1042Bf Données de base trav.'!B46)</f>
        <v/>
      </c>
      <c r="C50" s="598" t="str">
        <f>IF('1042Bf Données de base trav.'!C46="","",'1042Bf Données de base trav.'!C46)</f>
        <v/>
      </c>
      <c r="D50" s="599"/>
      <c r="E50" s="493" t="str">
        <f>IF('1042Bf Données de base trav.'!D46="","",'1042Bf Données de base trav.'!D46)</f>
        <v/>
      </c>
      <c r="F50" s="467" t="str">
        <f>IF(A50="","",'1042Bf Données de base trav.'!M46)</f>
        <v/>
      </c>
      <c r="G50" s="175"/>
      <c r="H50" s="143"/>
      <c r="I50" s="143"/>
      <c r="J50" s="75" t="str">
        <f t="shared" si="1"/>
        <v/>
      </c>
      <c r="K50" s="174" t="str">
        <f>IF(A50="","",'1042Bf Données de base trav.'!M46)</f>
        <v/>
      </c>
      <c r="L50" s="175"/>
      <c r="M50" s="143"/>
      <c r="N50" s="143"/>
      <c r="O50" s="75" t="str">
        <f t="shared" si="2"/>
        <v/>
      </c>
      <c r="P50" s="207"/>
      <c r="Q50" s="208" t="str">
        <f>IF($C50="","",'1042Ef Décompte'!D50)</f>
        <v/>
      </c>
      <c r="R50" s="208" t="str">
        <f>IF(OR($C50="",'1042Bf Données de base trav.'!M144=""),"",'1042Bf Données de base trav.'!M144)</f>
        <v/>
      </c>
      <c r="S50" s="207" t="str">
        <f t="shared" si="3"/>
        <v/>
      </c>
      <c r="T50" s="207" t="str">
        <f t="shared" si="4"/>
        <v/>
      </c>
      <c r="U50" s="209">
        <f t="shared" si="5"/>
        <v>0</v>
      </c>
      <c r="V50" s="209">
        <f t="shared" si="6"/>
        <v>0</v>
      </c>
      <c r="W50" s="209">
        <f t="shared" si="7"/>
        <v>0</v>
      </c>
      <c r="X50" s="209">
        <f t="shared" si="8"/>
        <v>0</v>
      </c>
      <c r="Y50" s="209">
        <f t="shared" si="9"/>
        <v>0</v>
      </c>
      <c r="Z50" s="209">
        <f t="shared" si="10"/>
        <v>0</v>
      </c>
      <c r="AA50" s="200">
        <f t="shared" si="11"/>
        <v>0</v>
      </c>
    </row>
    <row r="51" spans="1:27" s="201" customFormat="1" ht="16.899999999999999" customHeight="1">
      <c r="A51" s="335" t="str">
        <f>IF('1042Bf Données de base trav.'!A47="","",'1042Bf Données de base trav.'!A47)</f>
        <v/>
      </c>
      <c r="B51" s="469" t="str">
        <f>IF('1042Bf Données de base trav.'!B47="","",'1042Bf Données de base trav.'!B47)</f>
        <v/>
      </c>
      <c r="C51" s="598" t="str">
        <f>IF('1042Bf Données de base trav.'!C47="","",'1042Bf Données de base trav.'!C47)</f>
        <v/>
      </c>
      <c r="D51" s="599"/>
      <c r="E51" s="493" t="str">
        <f>IF('1042Bf Données de base trav.'!D47="","",'1042Bf Données de base trav.'!D47)</f>
        <v/>
      </c>
      <c r="F51" s="467" t="str">
        <f>IF(A51="","",'1042Bf Données de base trav.'!M47)</f>
        <v/>
      </c>
      <c r="G51" s="175"/>
      <c r="H51" s="143"/>
      <c r="I51" s="143"/>
      <c r="J51" s="75" t="str">
        <f t="shared" si="1"/>
        <v/>
      </c>
      <c r="K51" s="174" t="str">
        <f>IF(A51="","",'1042Bf Données de base trav.'!M47)</f>
        <v/>
      </c>
      <c r="L51" s="175"/>
      <c r="M51" s="143"/>
      <c r="N51" s="143"/>
      <c r="O51" s="75" t="str">
        <f t="shared" si="2"/>
        <v/>
      </c>
      <c r="P51" s="207"/>
      <c r="Q51" s="208" t="str">
        <f>IF($C51="","",'1042Ef Décompte'!D51)</f>
        <v/>
      </c>
      <c r="R51" s="208" t="str">
        <f>IF(OR($C51="",'1042Bf Données de base trav.'!M145=""),"",'1042Bf Données de base trav.'!M145)</f>
        <v/>
      </c>
      <c r="S51" s="207" t="str">
        <f t="shared" si="3"/>
        <v/>
      </c>
      <c r="T51" s="207" t="str">
        <f t="shared" si="4"/>
        <v/>
      </c>
      <c r="U51" s="209">
        <f t="shared" si="5"/>
        <v>0</v>
      </c>
      <c r="V51" s="209">
        <f t="shared" si="6"/>
        <v>0</v>
      </c>
      <c r="W51" s="209">
        <f t="shared" si="7"/>
        <v>0</v>
      </c>
      <c r="X51" s="209">
        <f t="shared" si="8"/>
        <v>0</v>
      </c>
      <c r="Y51" s="209">
        <f t="shared" si="9"/>
        <v>0</v>
      </c>
      <c r="Z51" s="209">
        <f t="shared" si="10"/>
        <v>0</v>
      </c>
      <c r="AA51" s="200">
        <f t="shared" si="11"/>
        <v>0</v>
      </c>
    </row>
    <row r="52" spans="1:27" s="201" customFormat="1" ht="16.899999999999999" customHeight="1">
      <c r="A52" s="335" t="str">
        <f>IF('1042Bf Données de base trav.'!A48="","",'1042Bf Données de base trav.'!A48)</f>
        <v/>
      </c>
      <c r="B52" s="469" t="str">
        <f>IF('1042Bf Données de base trav.'!B48="","",'1042Bf Données de base trav.'!B48)</f>
        <v/>
      </c>
      <c r="C52" s="598" t="str">
        <f>IF('1042Bf Données de base trav.'!C48="","",'1042Bf Données de base trav.'!C48)</f>
        <v/>
      </c>
      <c r="D52" s="599"/>
      <c r="E52" s="493" t="str">
        <f>IF('1042Bf Données de base trav.'!D48="","",'1042Bf Données de base trav.'!D48)</f>
        <v/>
      </c>
      <c r="F52" s="467" t="str">
        <f>IF(A52="","",'1042Bf Données de base trav.'!M48)</f>
        <v/>
      </c>
      <c r="G52" s="175"/>
      <c r="H52" s="143"/>
      <c r="I52" s="143"/>
      <c r="J52" s="75" t="str">
        <f t="shared" si="1"/>
        <v/>
      </c>
      <c r="K52" s="174" t="str">
        <f>IF(A52="","",'1042Bf Données de base trav.'!M48)</f>
        <v/>
      </c>
      <c r="L52" s="175"/>
      <c r="M52" s="143"/>
      <c r="N52" s="143"/>
      <c r="O52" s="75" t="str">
        <f t="shared" si="2"/>
        <v/>
      </c>
      <c r="P52" s="207"/>
      <c r="Q52" s="208" t="str">
        <f>IF($C52="","",'1042Ef Décompte'!D52)</f>
        <v/>
      </c>
      <c r="R52" s="208" t="str">
        <f>IF(OR($C52="",'1042Bf Données de base trav.'!M146=""),"",'1042Bf Données de base trav.'!M146)</f>
        <v/>
      </c>
      <c r="S52" s="207" t="str">
        <f t="shared" si="3"/>
        <v/>
      </c>
      <c r="T52" s="207" t="str">
        <f t="shared" si="4"/>
        <v/>
      </c>
      <c r="U52" s="209">
        <f t="shared" si="5"/>
        <v>0</v>
      </c>
      <c r="V52" s="209">
        <f t="shared" si="6"/>
        <v>0</v>
      </c>
      <c r="W52" s="209">
        <f t="shared" si="7"/>
        <v>0</v>
      </c>
      <c r="X52" s="209">
        <f t="shared" si="8"/>
        <v>0</v>
      </c>
      <c r="Y52" s="209">
        <f t="shared" si="9"/>
        <v>0</v>
      </c>
      <c r="Z52" s="209">
        <f t="shared" si="10"/>
        <v>0</v>
      </c>
      <c r="AA52" s="200">
        <f t="shared" si="11"/>
        <v>0</v>
      </c>
    </row>
    <row r="53" spans="1:27" s="201" customFormat="1" ht="16.899999999999999" customHeight="1">
      <c r="A53" s="335" t="str">
        <f>IF('1042Bf Données de base trav.'!A49="","",'1042Bf Données de base trav.'!A49)</f>
        <v/>
      </c>
      <c r="B53" s="469" t="str">
        <f>IF('1042Bf Données de base trav.'!B49="","",'1042Bf Données de base trav.'!B49)</f>
        <v/>
      </c>
      <c r="C53" s="598" t="str">
        <f>IF('1042Bf Données de base trav.'!C49="","",'1042Bf Données de base trav.'!C49)</f>
        <v/>
      </c>
      <c r="D53" s="599"/>
      <c r="E53" s="493" t="str">
        <f>IF('1042Bf Données de base trav.'!D49="","",'1042Bf Données de base trav.'!D49)</f>
        <v/>
      </c>
      <c r="F53" s="467" t="str">
        <f>IF(A53="","",'1042Bf Données de base trav.'!M49)</f>
        <v/>
      </c>
      <c r="G53" s="175"/>
      <c r="H53" s="143"/>
      <c r="I53" s="143"/>
      <c r="J53" s="75" t="str">
        <f t="shared" si="1"/>
        <v/>
      </c>
      <c r="K53" s="174" t="str">
        <f>IF(A53="","",'1042Bf Données de base trav.'!M49)</f>
        <v/>
      </c>
      <c r="L53" s="175"/>
      <c r="M53" s="143"/>
      <c r="N53" s="143"/>
      <c r="O53" s="75" t="str">
        <f t="shared" si="2"/>
        <v/>
      </c>
      <c r="P53" s="207"/>
      <c r="Q53" s="208" t="str">
        <f>IF($C53="","",'1042Ef Décompte'!D53)</f>
        <v/>
      </c>
      <c r="R53" s="208" t="str">
        <f>IF(OR($C53="",'1042Bf Données de base trav.'!M147=""),"",'1042Bf Données de base trav.'!M147)</f>
        <v/>
      </c>
      <c r="S53" s="207" t="str">
        <f t="shared" si="3"/>
        <v/>
      </c>
      <c r="T53" s="207" t="str">
        <f t="shared" si="4"/>
        <v/>
      </c>
      <c r="U53" s="209">
        <f t="shared" si="5"/>
        <v>0</v>
      </c>
      <c r="V53" s="209">
        <f t="shared" si="6"/>
        <v>0</v>
      </c>
      <c r="W53" s="209">
        <f t="shared" si="7"/>
        <v>0</v>
      </c>
      <c r="X53" s="209">
        <f t="shared" si="8"/>
        <v>0</v>
      </c>
      <c r="Y53" s="209">
        <f t="shared" si="9"/>
        <v>0</v>
      </c>
      <c r="Z53" s="209">
        <f t="shared" si="10"/>
        <v>0</v>
      </c>
      <c r="AA53" s="200">
        <f t="shared" si="11"/>
        <v>0</v>
      </c>
    </row>
    <row r="54" spans="1:27" s="201" customFormat="1" ht="16.899999999999999" customHeight="1">
      <c r="A54" s="335" t="str">
        <f>IF('1042Bf Données de base trav.'!A50="","",'1042Bf Données de base trav.'!A50)</f>
        <v/>
      </c>
      <c r="B54" s="469" t="str">
        <f>IF('1042Bf Données de base trav.'!B50="","",'1042Bf Données de base trav.'!B50)</f>
        <v/>
      </c>
      <c r="C54" s="598" t="str">
        <f>IF('1042Bf Données de base trav.'!C50="","",'1042Bf Données de base trav.'!C50)</f>
        <v/>
      </c>
      <c r="D54" s="599"/>
      <c r="E54" s="493" t="str">
        <f>IF('1042Bf Données de base trav.'!D50="","",'1042Bf Données de base trav.'!D50)</f>
        <v/>
      </c>
      <c r="F54" s="467" t="str">
        <f>IF(A54="","",'1042Bf Données de base trav.'!M50)</f>
        <v/>
      </c>
      <c r="G54" s="175"/>
      <c r="H54" s="143"/>
      <c r="I54" s="143"/>
      <c r="J54" s="75" t="str">
        <f t="shared" si="1"/>
        <v/>
      </c>
      <c r="K54" s="174" t="str">
        <f>IF(A54="","",'1042Bf Données de base trav.'!M50)</f>
        <v/>
      </c>
      <c r="L54" s="175"/>
      <c r="M54" s="143"/>
      <c r="N54" s="143"/>
      <c r="O54" s="75" t="str">
        <f t="shared" si="2"/>
        <v/>
      </c>
      <c r="P54" s="207"/>
      <c r="Q54" s="208" t="str">
        <f>IF($C54="","",'1042Ef Décompte'!D54)</f>
        <v/>
      </c>
      <c r="R54" s="208" t="str">
        <f>IF(OR($C54="",'1042Bf Données de base trav.'!M148=""),"",'1042Bf Données de base trav.'!M148)</f>
        <v/>
      </c>
      <c r="S54" s="207" t="str">
        <f t="shared" si="3"/>
        <v/>
      </c>
      <c r="T54" s="207" t="str">
        <f t="shared" si="4"/>
        <v/>
      </c>
      <c r="U54" s="209">
        <f t="shared" si="5"/>
        <v>0</v>
      </c>
      <c r="V54" s="209">
        <f t="shared" si="6"/>
        <v>0</v>
      </c>
      <c r="W54" s="209">
        <f t="shared" si="7"/>
        <v>0</v>
      </c>
      <c r="X54" s="209">
        <f t="shared" si="8"/>
        <v>0</v>
      </c>
      <c r="Y54" s="209">
        <f t="shared" si="9"/>
        <v>0</v>
      </c>
      <c r="Z54" s="209">
        <f t="shared" si="10"/>
        <v>0</v>
      </c>
      <c r="AA54" s="200">
        <f t="shared" si="11"/>
        <v>0</v>
      </c>
    </row>
    <row r="55" spans="1:27" s="201" customFormat="1" ht="16.899999999999999" customHeight="1">
      <c r="A55" s="335" t="str">
        <f>IF('1042Bf Données de base trav.'!A51="","",'1042Bf Données de base trav.'!A51)</f>
        <v/>
      </c>
      <c r="B55" s="469" t="str">
        <f>IF('1042Bf Données de base trav.'!B51="","",'1042Bf Données de base trav.'!B51)</f>
        <v/>
      </c>
      <c r="C55" s="598" t="str">
        <f>IF('1042Bf Données de base trav.'!C51="","",'1042Bf Données de base trav.'!C51)</f>
        <v/>
      </c>
      <c r="D55" s="599"/>
      <c r="E55" s="493" t="str">
        <f>IF('1042Bf Données de base trav.'!D51="","",'1042Bf Données de base trav.'!D51)</f>
        <v/>
      </c>
      <c r="F55" s="467" t="str">
        <f>IF(A55="","",'1042Bf Données de base trav.'!M51)</f>
        <v/>
      </c>
      <c r="G55" s="175"/>
      <c r="H55" s="143"/>
      <c r="I55" s="143"/>
      <c r="J55" s="75" t="str">
        <f t="shared" si="1"/>
        <v/>
      </c>
      <c r="K55" s="174" t="str">
        <f>IF(A55="","",'1042Bf Données de base trav.'!M51)</f>
        <v/>
      </c>
      <c r="L55" s="175"/>
      <c r="M55" s="143"/>
      <c r="N55" s="143"/>
      <c r="O55" s="75" t="str">
        <f t="shared" si="2"/>
        <v/>
      </c>
      <c r="P55" s="207"/>
      <c r="Q55" s="208" t="str">
        <f>IF($C55="","",'1042Ef Décompte'!D55)</f>
        <v/>
      </c>
      <c r="R55" s="208" t="str">
        <f>IF(OR($C55="",'1042Bf Données de base trav.'!M149=""),"",'1042Bf Données de base trav.'!M149)</f>
        <v/>
      </c>
      <c r="S55" s="207" t="str">
        <f t="shared" si="3"/>
        <v/>
      </c>
      <c r="T55" s="207" t="str">
        <f t="shared" si="4"/>
        <v/>
      </c>
      <c r="U55" s="209">
        <f t="shared" si="5"/>
        <v>0</v>
      </c>
      <c r="V55" s="209">
        <f t="shared" si="6"/>
        <v>0</v>
      </c>
      <c r="W55" s="209">
        <f t="shared" si="7"/>
        <v>0</v>
      </c>
      <c r="X55" s="209">
        <f t="shared" si="8"/>
        <v>0</v>
      </c>
      <c r="Y55" s="209">
        <f t="shared" si="9"/>
        <v>0</v>
      </c>
      <c r="Z55" s="209">
        <f t="shared" si="10"/>
        <v>0</v>
      </c>
      <c r="AA55" s="200">
        <f t="shared" si="11"/>
        <v>0</v>
      </c>
    </row>
    <row r="56" spans="1:27" s="201" customFormat="1" ht="16.899999999999999" customHeight="1">
      <c r="A56" s="335" t="str">
        <f>IF('1042Bf Données de base trav.'!A52="","",'1042Bf Données de base trav.'!A52)</f>
        <v/>
      </c>
      <c r="B56" s="469" t="str">
        <f>IF('1042Bf Données de base trav.'!B52="","",'1042Bf Données de base trav.'!B52)</f>
        <v/>
      </c>
      <c r="C56" s="598" t="str">
        <f>IF('1042Bf Données de base trav.'!C52="","",'1042Bf Données de base trav.'!C52)</f>
        <v/>
      </c>
      <c r="D56" s="599"/>
      <c r="E56" s="493" t="str">
        <f>IF('1042Bf Données de base trav.'!D52="","",'1042Bf Données de base trav.'!D52)</f>
        <v/>
      </c>
      <c r="F56" s="467" t="str">
        <f>IF(A56="","",'1042Bf Données de base trav.'!M52)</f>
        <v/>
      </c>
      <c r="G56" s="175"/>
      <c r="H56" s="143"/>
      <c r="I56" s="143"/>
      <c r="J56" s="75" t="str">
        <f t="shared" si="1"/>
        <v/>
      </c>
      <c r="K56" s="174" t="str">
        <f>IF(A56="","",'1042Bf Données de base trav.'!M52)</f>
        <v/>
      </c>
      <c r="L56" s="175"/>
      <c r="M56" s="143"/>
      <c r="N56" s="143"/>
      <c r="O56" s="75" t="str">
        <f t="shared" si="2"/>
        <v/>
      </c>
      <c r="P56" s="207"/>
      <c r="Q56" s="208" t="str">
        <f>IF($C56="","",'1042Ef Décompte'!D56)</f>
        <v/>
      </c>
      <c r="R56" s="208" t="str">
        <f>IF(OR($C56="",'1042Bf Données de base trav.'!M150=""),"",'1042Bf Données de base trav.'!M150)</f>
        <v/>
      </c>
      <c r="S56" s="207" t="str">
        <f t="shared" si="3"/>
        <v/>
      </c>
      <c r="T56" s="207" t="str">
        <f t="shared" si="4"/>
        <v/>
      </c>
      <c r="U56" s="209">
        <f t="shared" si="5"/>
        <v>0</v>
      </c>
      <c r="V56" s="209">
        <f t="shared" si="6"/>
        <v>0</v>
      </c>
      <c r="W56" s="209">
        <f t="shared" si="7"/>
        <v>0</v>
      </c>
      <c r="X56" s="209">
        <f t="shared" si="8"/>
        <v>0</v>
      </c>
      <c r="Y56" s="209">
        <f t="shared" si="9"/>
        <v>0</v>
      </c>
      <c r="Z56" s="209">
        <f t="shared" si="10"/>
        <v>0</v>
      </c>
      <c r="AA56" s="200">
        <f t="shared" si="11"/>
        <v>0</v>
      </c>
    </row>
    <row r="57" spans="1:27" s="201" customFormat="1" ht="16.899999999999999" customHeight="1">
      <c r="A57" s="335" t="str">
        <f>IF('1042Bf Données de base trav.'!A53="","",'1042Bf Données de base trav.'!A53)</f>
        <v/>
      </c>
      <c r="B57" s="469" t="str">
        <f>IF('1042Bf Données de base trav.'!B53="","",'1042Bf Données de base trav.'!B53)</f>
        <v/>
      </c>
      <c r="C57" s="598" t="str">
        <f>IF('1042Bf Données de base trav.'!C53="","",'1042Bf Données de base trav.'!C53)</f>
        <v/>
      </c>
      <c r="D57" s="599"/>
      <c r="E57" s="493" t="str">
        <f>IF('1042Bf Données de base trav.'!D53="","",'1042Bf Données de base trav.'!D53)</f>
        <v/>
      </c>
      <c r="F57" s="467" t="str">
        <f>IF(A57="","",'1042Bf Données de base trav.'!M53)</f>
        <v/>
      </c>
      <c r="G57" s="175"/>
      <c r="H57" s="143"/>
      <c r="I57" s="143"/>
      <c r="J57" s="75" t="str">
        <f t="shared" si="1"/>
        <v/>
      </c>
      <c r="K57" s="174" t="str">
        <f>IF(A57="","",'1042Bf Données de base trav.'!M53)</f>
        <v/>
      </c>
      <c r="L57" s="175"/>
      <c r="M57" s="143"/>
      <c r="N57" s="143"/>
      <c r="O57" s="75" t="str">
        <f t="shared" si="2"/>
        <v/>
      </c>
      <c r="P57" s="207"/>
      <c r="Q57" s="208" t="str">
        <f>IF($C57="","",'1042Ef Décompte'!D57)</f>
        <v/>
      </c>
      <c r="R57" s="208" t="str">
        <f>IF(OR($C57="",'1042Bf Données de base trav.'!M151=""),"",'1042Bf Données de base trav.'!M151)</f>
        <v/>
      </c>
      <c r="S57" s="207" t="str">
        <f t="shared" si="3"/>
        <v/>
      </c>
      <c r="T57" s="207" t="str">
        <f t="shared" si="4"/>
        <v/>
      </c>
      <c r="U57" s="209">
        <f t="shared" si="5"/>
        <v>0</v>
      </c>
      <c r="V57" s="209">
        <f t="shared" si="6"/>
        <v>0</v>
      </c>
      <c r="W57" s="209">
        <f t="shared" si="7"/>
        <v>0</v>
      </c>
      <c r="X57" s="209">
        <f t="shared" si="8"/>
        <v>0</v>
      </c>
      <c r="Y57" s="209">
        <f t="shared" si="9"/>
        <v>0</v>
      </c>
      <c r="Z57" s="209">
        <f t="shared" si="10"/>
        <v>0</v>
      </c>
      <c r="AA57" s="200">
        <f t="shared" si="11"/>
        <v>0</v>
      </c>
    </row>
    <row r="58" spans="1:27" s="201" customFormat="1" ht="16.899999999999999" customHeight="1">
      <c r="A58" s="335" t="str">
        <f>IF('1042Bf Données de base trav.'!A54="","",'1042Bf Données de base trav.'!A54)</f>
        <v/>
      </c>
      <c r="B58" s="469" t="str">
        <f>IF('1042Bf Données de base trav.'!B54="","",'1042Bf Données de base trav.'!B54)</f>
        <v/>
      </c>
      <c r="C58" s="598" t="str">
        <f>IF('1042Bf Données de base trav.'!C54="","",'1042Bf Données de base trav.'!C54)</f>
        <v/>
      </c>
      <c r="D58" s="599"/>
      <c r="E58" s="493" t="str">
        <f>IF('1042Bf Données de base trav.'!D54="","",'1042Bf Données de base trav.'!D54)</f>
        <v/>
      </c>
      <c r="F58" s="467" t="str">
        <f>IF(A58="","",'1042Bf Données de base trav.'!M54)</f>
        <v/>
      </c>
      <c r="G58" s="175"/>
      <c r="H58" s="143"/>
      <c r="I58" s="143"/>
      <c r="J58" s="75" t="str">
        <f t="shared" si="1"/>
        <v/>
      </c>
      <c r="K58" s="174" t="str">
        <f>IF(A58="","",'1042Bf Données de base trav.'!M54)</f>
        <v/>
      </c>
      <c r="L58" s="175"/>
      <c r="M58" s="143"/>
      <c r="N58" s="143"/>
      <c r="O58" s="75" t="str">
        <f t="shared" si="2"/>
        <v/>
      </c>
      <c r="P58" s="207"/>
      <c r="Q58" s="208" t="str">
        <f>IF($C58="","",'1042Ef Décompte'!D58)</f>
        <v/>
      </c>
      <c r="R58" s="208" t="str">
        <f>IF(OR($C58="",'1042Bf Données de base trav.'!M152=""),"",'1042Bf Données de base trav.'!M152)</f>
        <v/>
      </c>
      <c r="S58" s="207" t="str">
        <f t="shared" si="3"/>
        <v/>
      </c>
      <c r="T58" s="207" t="str">
        <f t="shared" si="4"/>
        <v/>
      </c>
      <c r="U58" s="209">
        <f t="shared" si="5"/>
        <v>0</v>
      </c>
      <c r="V58" s="209">
        <f t="shared" si="6"/>
        <v>0</v>
      </c>
      <c r="W58" s="209">
        <f t="shared" si="7"/>
        <v>0</v>
      </c>
      <c r="X58" s="209">
        <f t="shared" si="8"/>
        <v>0</v>
      </c>
      <c r="Y58" s="209">
        <f t="shared" si="9"/>
        <v>0</v>
      </c>
      <c r="Z58" s="209">
        <f t="shared" si="10"/>
        <v>0</v>
      </c>
      <c r="AA58" s="200">
        <f t="shared" si="11"/>
        <v>0</v>
      </c>
    </row>
    <row r="59" spans="1:27" s="201" customFormat="1" ht="16.899999999999999" customHeight="1">
      <c r="A59" s="335" t="str">
        <f>IF('1042Bf Données de base trav.'!A55="","",'1042Bf Données de base trav.'!A55)</f>
        <v/>
      </c>
      <c r="B59" s="469" t="str">
        <f>IF('1042Bf Données de base trav.'!B55="","",'1042Bf Données de base trav.'!B55)</f>
        <v/>
      </c>
      <c r="C59" s="598" t="str">
        <f>IF('1042Bf Données de base trav.'!C55="","",'1042Bf Données de base trav.'!C55)</f>
        <v/>
      </c>
      <c r="D59" s="599"/>
      <c r="E59" s="493" t="str">
        <f>IF('1042Bf Données de base trav.'!D55="","",'1042Bf Données de base trav.'!D55)</f>
        <v/>
      </c>
      <c r="F59" s="467" t="str">
        <f>IF(A59="","",'1042Bf Données de base trav.'!M55)</f>
        <v/>
      </c>
      <c r="G59" s="175"/>
      <c r="H59" s="143"/>
      <c r="I59" s="143"/>
      <c r="J59" s="75" t="str">
        <f t="shared" si="1"/>
        <v/>
      </c>
      <c r="K59" s="174" t="str">
        <f>IF(A59="","",'1042Bf Données de base trav.'!M55)</f>
        <v/>
      </c>
      <c r="L59" s="175"/>
      <c r="M59" s="143"/>
      <c r="N59" s="143"/>
      <c r="O59" s="75" t="str">
        <f t="shared" si="2"/>
        <v/>
      </c>
      <c r="P59" s="207"/>
      <c r="Q59" s="208" t="str">
        <f>IF($C59="","",'1042Ef Décompte'!D59)</f>
        <v/>
      </c>
      <c r="R59" s="208" t="str">
        <f>IF(OR($C59="",'1042Bf Données de base trav.'!M153=""),"",'1042Bf Données de base trav.'!M153)</f>
        <v/>
      </c>
      <c r="S59" s="207" t="str">
        <f t="shared" si="3"/>
        <v/>
      </c>
      <c r="T59" s="207" t="str">
        <f t="shared" si="4"/>
        <v/>
      </c>
      <c r="U59" s="209">
        <f t="shared" si="5"/>
        <v>0</v>
      </c>
      <c r="V59" s="209">
        <f t="shared" si="6"/>
        <v>0</v>
      </c>
      <c r="W59" s="209">
        <f t="shared" si="7"/>
        <v>0</v>
      </c>
      <c r="X59" s="209">
        <f t="shared" si="8"/>
        <v>0</v>
      </c>
      <c r="Y59" s="209">
        <f t="shared" si="9"/>
        <v>0</v>
      </c>
      <c r="Z59" s="209">
        <f t="shared" si="10"/>
        <v>0</v>
      </c>
      <c r="AA59" s="200">
        <f t="shared" si="11"/>
        <v>0</v>
      </c>
    </row>
    <row r="60" spans="1:27" s="201" customFormat="1" ht="16.899999999999999" customHeight="1">
      <c r="A60" s="335" t="str">
        <f>IF('1042Bf Données de base trav.'!A56="","",'1042Bf Données de base trav.'!A56)</f>
        <v/>
      </c>
      <c r="B60" s="469" t="str">
        <f>IF('1042Bf Données de base trav.'!B56="","",'1042Bf Données de base trav.'!B56)</f>
        <v/>
      </c>
      <c r="C60" s="598" t="str">
        <f>IF('1042Bf Données de base trav.'!C56="","",'1042Bf Données de base trav.'!C56)</f>
        <v/>
      </c>
      <c r="D60" s="599"/>
      <c r="E60" s="493" t="str">
        <f>IF('1042Bf Données de base trav.'!D56="","",'1042Bf Données de base trav.'!D56)</f>
        <v/>
      </c>
      <c r="F60" s="467" t="str">
        <f>IF(A60="","",'1042Bf Données de base trav.'!M56)</f>
        <v/>
      </c>
      <c r="G60" s="175"/>
      <c r="H60" s="143"/>
      <c r="I60" s="143"/>
      <c r="J60" s="75" t="str">
        <f t="shared" si="1"/>
        <v/>
      </c>
      <c r="K60" s="174" t="str">
        <f>IF(A60="","",'1042Bf Données de base trav.'!M56)</f>
        <v/>
      </c>
      <c r="L60" s="175"/>
      <c r="M60" s="143"/>
      <c r="N60" s="143"/>
      <c r="O60" s="75" t="str">
        <f t="shared" si="2"/>
        <v/>
      </c>
      <c r="P60" s="207"/>
      <c r="Q60" s="208" t="str">
        <f>IF($C60="","",'1042Ef Décompte'!D60)</f>
        <v/>
      </c>
      <c r="R60" s="208" t="str">
        <f>IF(OR($C60="",'1042Bf Données de base trav.'!M154=""),"",'1042Bf Données de base trav.'!M154)</f>
        <v/>
      </c>
      <c r="S60" s="207" t="str">
        <f t="shared" si="3"/>
        <v/>
      </c>
      <c r="T60" s="207" t="str">
        <f t="shared" si="4"/>
        <v/>
      </c>
      <c r="U60" s="209">
        <f t="shared" si="5"/>
        <v>0</v>
      </c>
      <c r="V60" s="209">
        <f t="shared" si="6"/>
        <v>0</v>
      </c>
      <c r="W60" s="209">
        <f t="shared" si="7"/>
        <v>0</v>
      </c>
      <c r="X60" s="209">
        <f t="shared" si="8"/>
        <v>0</v>
      </c>
      <c r="Y60" s="209">
        <f t="shared" si="9"/>
        <v>0</v>
      </c>
      <c r="Z60" s="209">
        <f t="shared" si="10"/>
        <v>0</v>
      </c>
      <c r="AA60" s="200">
        <f t="shared" si="11"/>
        <v>0</v>
      </c>
    </row>
    <row r="61" spans="1:27" s="201" customFormat="1" ht="16.899999999999999" customHeight="1">
      <c r="A61" s="335" t="str">
        <f>IF('1042Bf Données de base trav.'!A57="","",'1042Bf Données de base trav.'!A57)</f>
        <v/>
      </c>
      <c r="B61" s="469" t="str">
        <f>IF('1042Bf Données de base trav.'!B57="","",'1042Bf Données de base trav.'!B57)</f>
        <v/>
      </c>
      <c r="C61" s="598" t="str">
        <f>IF('1042Bf Données de base trav.'!C57="","",'1042Bf Données de base trav.'!C57)</f>
        <v/>
      </c>
      <c r="D61" s="599"/>
      <c r="E61" s="493" t="str">
        <f>IF('1042Bf Données de base trav.'!D57="","",'1042Bf Données de base trav.'!D57)</f>
        <v/>
      </c>
      <c r="F61" s="467" t="str">
        <f>IF(A61="","",'1042Bf Données de base trav.'!M57)</f>
        <v/>
      </c>
      <c r="G61" s="175"/>
      <c r="H61" s="143"/>
      <c r="I61" s="143"/>
      <c r="J61" s="75" t="str">
        <f t="shared" si="1"/>
        <v/>
      </c>
      <c r="K61" s="174" t="str">
        <f>IF(A61="","",'1042Bf Données de base trav.'!M57)</f>
        <v/>
      </c>
      <c r="L61" s="175"/>
      <c r="M61" s="143"/>
      <c r="N61" s="143"/>
      <c r="O61" s="75" t="str">
        <f t="shared" si="2"/>
        <v/>
      </c>
      <c r="P61" s="207"/>
      <c r="Q61" s="208" t="str">
        <f>IF($C61="","",'1042Ef Décompte'!D61)</f>
        <v/>
      </c>
      <c r="R61" s="208" t="str">
        <f>IF(OR($C61="",'1042Bf Données de base trav.'!M155=""),"",'1042Bf Données de base trav.'!M155)</f>
        <v/>
      </c>
      <c r="S61" s="207" t="str">
        <f t="shared" si="3"/>
        <v/>
      </c>
      <c r="T61" s="207" t="str">
        <f t="shared" si="4"/>
        <v/>
      </c>
      <c r="U61" s="209">
        <f t="shared" si="5"/>
        <v>0</v>
      </c>
      <c r="V61" s="209">
        <f t="shared" si="6"/>
        <v>0</v>
      </c>
      <c r="W61" s="209">
        <f t="shared" si="7"/>
        <v>0</v>
      </c>
      <c r="X61" s="209">
        <f t="shared" si="8"/>
        <v>0</v>
      </c>
      <c r="Y61" s="209">
        <f t="shared" si="9"/>
        <v>0</v>
      </c>
      <c r="Z61" s="209">
        <f t="shared" si="10"/>
        <v>0</v>
      </c>
      <c r="AA61" s="200">
        <f t="shared" si="11"/>
        <v>0</v>
      </c>
    </row>
    <row r="62" spans="1:27" s="201" customFormat="1" ht="16.899999999999999" customHeight="1">
      <c r="A62" s="335" t="str">
        <f>IF('1042Bf Données de base trav.'!A58="","",'1042Bf Données de base trav.'!A58)</f>
        <v/>
      </c>
      <c r="B62" s="469" t="str">
        <f>IF('1042Bf Données de base trav.'!B58="","",'1042Bf Données de base trav.'!B58)</f>
        <v/>
      </c>
      <c r="C62" s="598" t="str">
        <f>IF('1042Bf Données de base trav.'!C58="","",'1042Bf Données de base trav.'!C58)</f>
        <v/>
      </c>
      <c r="D62" s="599"/>
      <c r="E62" s="493" t="str">
        <f>IF('1042Bf Données de base trav.'!D58="","",'1042Bf Données de base trav.'!D58)</f>
        <v/>
      </c>
      <c r="F62" s="467" t="str">
        <f>IF(A62="","",'1042Bf Données de base trav.'!M58)</f>
        <v/>
      </c>
      <c r="G62" s="175"/>
      <c r="H62" s="143"/>
      <c r="I62" s="143"/>
      <c r="J62" s="75" t="str">
        <f t="shared" si="1"/>
        <v/>
      </c>
      <c r="K62" s="174" t="str">
        <f>IF(A62="","",'1042Bf Données de base trav.'!M58)</f>
        <v/>
      </c>
      <c r="L62" s="175"/>
      <c r="M62" s="143"/>
      <c r="N62" s="143"/>
      <c r="O62" s="75" t="str">
        <f t="shared" si="2"/>
        <v/>
      </c>
      <c r="P62" s="207"/>
      <c r="Q62" s="208" t="str">
        <f>IF($C62="","",'1042Ef Décompte'!D62)</f>
        <v/>
      </c>
      <c r="R62" s="208" t="str">
        <f>IF(OR($C62="",'1042Bf Données de base trav.'!M156=""),"",'1042Bf Données de base trav.'!M156)</f>
        <v/>
      </c>
      <c r="S62" s="207" t="str">
        <f t="shared" si="3"/>
        <v/>
      </c>
      <c r="T62" s="207" t="str">
        <f t="shared" si="4"/>
        <v/>
      </c>
      <c r="U62" s="209">
        <f t="shared" si="5"/>
        <v>0</v>
      </c>
      <c r="V62" s="209">
        <f t="shared" si="6"/>
        <v>0</v>
      </c>
      <c r="W62" s="209">
        <f t="shared" si="7"/>
        <v>0</v>
      </c>
      <c r="X62" s="209">
        <f t="shared" si="8"/>
        <v>0</v>
      </c>
      <c r="Y62" s="209">
        <f t="shared" si="9"/>
        <v>0</v>
      </c>
      <c r="Z62" s="209">
        <f t="shared" si="10"/>
        <v>0</v>
      </c>
      <c r="AA62" s="200">
        <f t="shared" si="11"/>
        <v>0</v>
      </c>
    </row>
    <row r="63" spans="1:27" s="201" customFormat="1" ht="16.899999999999999" customHeight="1">
      <c r="A63" s="335" t="str">
        <f>IF('1042Bf Données de base trav.'!A59="","",'1042Bf Données de base trav.'!A59)</f>
        <v/>
      </c>
      <c r="B63" s="469" t="str">
        <f>IF('1042Bf Données de base trav.'!B59="","",'1042Bf Données de base trav.'!B59)</f>
        <v/>
      </c>
      <c r="C63" s="598" t="str">
        <f>IF('1042Bf Données de base trav.'!C59="","",'1042Bf Données de base trav.'!C59)</f>
        <v/>
      </c>
      <c r="D63" s="599"/>
      <c r="E63" s="493" t="str">
        <f>IF('1042Bf Données de base trav.'!D59="","",'1042Bf Données de base trav.'!D59)</f>
        <v/>
      </c>
      <c r="F63" s="467" t="str">
        <f>IF(A63="","",'1042Bf Données de base trav.'!M59)</f>
        <v/>
      </c>
      <c r="G63" s="175"/>
      <c r="H63" s="143"/>
      <c r="I63" s="143"/>
      <c r="J63" s="75" t="str">
        <f t="shared" si="1"/>
        <v/>
      </c>
      <c r="K63" s="174" t="str">
        <f>IF(A63="","",'1042Bf Données de base trav.'!M59)</f>
        <v/>
      </c>
      <c r="L63" s="175"/>
      <c r="M63" s="143"/>
      <c r="N63" s="143"/>
      <c r="O63" s="75" t="str">
        <f t="shared" si="2"/>
        <v/>
      </c>
      <c r="P63" s="207"/>
      <c r="Q63" s="208" t="str">
        <f>IF($C63="","",'1042Ef Décompte'!D63)</f>
        <v/>
      </c>
      <c r="R63" s="208" t="str">
        <f>IF(OR($C63="",'1042Bf Données de base trav.'!M157=""),"",'1042Bf Données de base trav.'!M157)</f>
        <v/>
      </c>
      <c r="S63" s="207" t="str">
        <f t="shared" si="3"/>
        <v/>
      </c>
      <c r="T63" s="207" t="str">
        <f t="shared" si="4"/>
        <v/>
      </c>
      <c r="U63" s="209">
        <f t="shared" si="5"/>
        <v>0</v>
      </c>
      <c r="V63" s="209">
        <f t="shared" si="6"/>
        <v>0</v>
      </c>
      <c r="W63" s="209">
        <f t="shared" si="7"/>
        <v>0</v>
      </c>
      <c r="X63" s="209">
        <f t="shared" si="8"/>
        <v>0</v>
      </c>
      <c r="Y63" s="209">
        <f t="shared" si="9"/>
        <v>0</v>
      </c>
      <c r="Z63" s="209">
        <f t="shared" si="10"/>
        <v>0</v>
      </c>
      <c r="AA63" s="200">
        <f t="shared" si="11"/>
        <v>0</v>
      </c>
    </row>
    <row r="64" spans="1:27" s="201" customFormat="1" ht="16.899999999999999" customHeight="1">
      <c r="A64" s="335" t="str">
        <f>IF('1042Bf Données de base trav.'!A60="","",'1042Bf Données de base trav.'!A60)</f>
        <v/>
      </c>
      <c r="B64" s="469" t="str">
        <f>IF('1042Bf Données de base trav.'!B60="","",'1042Bf Données de base trav.'!B60)</f>
        <v/>
      </c>
      <c r="C64" s="598" t="str">
        <f>IF('1042Bf Données de base trav.'!C60="","",'1042Bf Données de base trav.'!C60)</f>
        <v/>
      </c>
      <c r="D64" s="599"/>
      <c r="E64" s="493" t="str">
        <f>IF('1042Bf Données de base trav.'!D60="","",'1042Bf Données de base trav.'!D60)</f>
        <v/>
      </c>
      <c r="F64" s="467" t="str">
        <f>IF(A64="","",'1042Bf Données de base trav.'!M60)</f>
        <v/>
      </c>
      <c r="G64" s="175"/>
      <c r="H64" s="143"/>
      <c r="I64" s="143"/>
      <c r="J64" s="75" t="str">
        <f t="shared" si="1"/>
        <v/>
      </c>
      <c r="K64" s="174" t="str">
        <f>IF(A64="","",'1042Bf Données de base trav.'!M60)</f>
        <v/>
      </c>
      <c r="L64" s="175"/>
      <c r="M64" s="143"/>
      <c r="N64" s="143"/>
      <c r="O64" s="75" t="str">
        <f t="shared" si="2"/>
        <v/>
      </c>
      <c r="P64" s="207"/>
      <c r="Q64" s="208" t="str">
        <f>IF($C64="","",'1042Ef Décompte'!D64)</f>
        <v/>
      </c>
      <c r="R64" s="208" t="str">
        <f>IF(OR($C64="",'1042Bf Données de base trav.'!M158=""),"",'1042Bf Données de base trav.'!M158)</f>
        <v/>
      </c>
      <c r="S64" s="207" t="str">
        <f t="shared" si="3"/>
        <v/>
      </c>
      <c r="T64" s="207" t="str">
        <f t="shared" si="4"/>
        <v/>
      </c>
      <c r="U64" s="209">
        <f t="shared" si="5"/>
        <v>0</v>
      </c>
      <c r="V64" s="209">
        <f t="shared" si="6"/>
        <v>0</v>
      </c>
      <c r="W64" s="209">
        <f t="shared" si="7"/>
        <v>0</v>
      </c>
      <c r="X64" s="209">
        <f t="shared" si="8"/>
        <v>0</v>
      </c>
      <c r="Y64" s="209">
        <f t="shared" si="9"/>
        <v>0</v>
      </c>
      <c r="Z64" s="209">
        <f t="shared" si="10"/>
        <v>0</v>
      </c>
      <c r="AA64" s="200">
        <f t="shared" si="11"/>
        <v>0</v>
      </c>
    </row>
    <row r="65" spans="1:27" s="201" customFormat="1" ht="16.899999999999999" customHeight="1">
      <c r="A65" s="335" t="str">
        <f>IF('1042Bf Données de base trav.'!A61="","",'1042Bf Données de base trav.'!A61)</f>
        <v/>
      </c>
      <c r="B65" s="469" t="str">
        <f>IF('1042Bf Données de base trav.'!B61="","",'1042Bf Données de base trav.'!B61)</f>
        <v/>
      </c>
      <c r="C65" s="598" t="str">
        <f>IF('1042Bf Données de base trav.'!C61="","",'1042Bf Données de base trav.'!C61)</f>
        <v/>
      </c>
      <c r="D65" s="599"/>
      <c r="E65" s="493" t="str">
        <f>IF('1042Bf Données de base trav.'!D61="","",'1042Bf Données de base trav.'!D61)</f>
        <v/>
      </c>
      <c r="F65" s="467" t="str">
        <f>IF(A65="","",'1042Bf Données de base trav.'!M61)</f>
        <v/>
      </c>
      <c r="G65" s="175"/>
      <c r="H65" s="143"/>
      <c r="I65" s="143"/>
      <c r="J65" s="75" t="str">
        <f t="shared" si="1"/>
        <v/>
      </c>
      <c r="K65" s="174" t="str">
        <f>IF(A65="","",'1042Bf Données de base trav.'!M61)</f>
        <v/>
      </c>
      <c r="L65" s="175"/>
      <c r="M65" s="143"/>
      <c r="N65" s="143"/>
      <c r="O65" s="75" t="str">
        <f t="shared" si="2"/>
        <v/>
      </c>
      <c r="P65" s="207"/>
      <c r="Q65" s="208" t="str">
        <f>IF($C65="","",'1042Ef Décompte'!D65)</f>
        <v/>
      </c>
      <c r="R65" s="208" t="str">
        <f>IF(OR($C65="",'1042Bf Données de base trav.'!M159=""),"",'1042Bf Données de base trav.'!M159)</f>
        <v/>
      </c>
      <c r="S65" s="207" t="str">
        <f t="shared" si="3"/>
        <v/>
      </c>
      <c r="T65" s="207" t="str">
        <f t="shared" si="4"/>
        <v/>
      </c>
      <c r="U65" s="209">
        <f t="shared" si="5"/>
        <v>0</v>
      </c>
      <c r="V65" s="209">
        <f t="shared" si="6"/>
        <v>0</v>
      </c>
      <c r="W65" s="209">
        <f t="shared" si="7"/>
        <v>0</v>
      </c>
      <c r="X65" s="209">
        <f t="shared" si="8"/>
        <v>0</v>
      </c>
      <c r="Y65" s="209">
        <f t="shared" si="9"/>
        <v>0</v>
      </c>
      <c r="Z65" s="209">
        <f t="shared" si="10"/>
        <v>0</v>
      </c>
      <c r="AA65" s="200">
        <f t="shared" si="11"/>
        <v>0</v>
      </c>
    </row>
    <row r="66" spans="1:27" s="201" customFormat="1" ht="16.899999999999999" customHeight="1">
      <c r="A66" s="335" t="str">
        <f>IF('1042Bf Données de base trav.'!A62="","",'1042Bf Données de base trav.'!A62)</f>
        <v/>
      </c>
      <c r="B66" s="469" t="str">
        <f>IF('1042Bf Données de base trav.'!B62="","",'1042Bf Données de base trav.'!B62)</f>
        <v/>
      </c>
      <c r="C66" s="598" t="str">
        <f>IF('1042Bf Données de base trav.'!C62="","",'1042Bf Données de base trav.'!C62)</f>
        <v/>
      </c>
      <c r="D66" s="599"/>
      <c r="E66" s="493" t="str">
        <f>IF('1042Bf Données de base trav.'!D62="","",'1042Bf Données de base trav.'!D62)</f>
        <v/>
      </c>
      <c r="F66" s="467" t="str">
        <f>IF(A66="","",'1042Bf Données de base trav.'!M62)</f>
        <v/>
      </c>
      <c r="G66" s="175"/>
      <c r="H66" s="143"/>
      <c r="I66" s="143"/>
      <c r="J66" s="75" t="str">
        <f t="shared" si="1"/>
        <v/>
      </c>
      <c r="K66" s="174" t="str">
        <f>IF(A66="","",'1042Bf Données de base trav.'!M62)</f>
        <v/>
      </c>
      <c r="L66" s="175"/>
      <c r="M66" s="143"/>
      <c r="N66" s="143"/>
      <c r="O66" s="75" t="str">
        <f t="shared" si="2"/>
        <v/>
      </c>
      <c r="P66" s="207"/>
      <c r="Q66" s="208" t="str">
        <f>IF($C66="","",'1042Ef Décompte'!D66)</f>
        <v/>
      </c>
      <c r="R66" s="208" t="str">
        <f>IF(OR($C66="",'1042Bf Données de base trav.'!M160=""),"",'1042Bf Données de base trav.'!M160)</f>
        <v/>
      </c>
      <c r="S66" s="207" t="str">
        <f t="shared" si="3"/>
        <v/>
      </c>
      <c r="T66" s="207" t="str">
        <f t="shared" si="4"/>
        <v/>
      </c>
      <c r="U66" s="209">
        <f t="shared" si="5"/>
        <v>0</v>
      </c>
      <c r="V66" s="209">
        <f t="shared" si="6"/>
        <v>0</v>
      </c>
      <c r="W66" s="209">
        <f t="shared" si="7"/>
        <v>0</v>
      </c>
      <c r="X66" s="209">
        <f t="shared" si="8"/>
        <v>0</v>
      </c>
      <c r="Y66" s="209">
        <f t="shared" si="9"/>
        <v>0</v>
      </c>
      <c r="Z66" s="209">
        <f t="shared" si="10"/>
        <v>0</v>
      </c>
      <c r="AA66" s="200">
        <f t="shared" si="11"/>
        <v>0</v>
      </c>
    </row>
    <row r="67" spans="1:27" s="201" customFormat="1" ht="16.899999999999999" customHeight="1">
      <c r="A67" s="335" t="str">
        <f>IF('1042Bf Données de base trav.'!A63="","",'1042Bf Données de base trav.'!A63)</f>
        <v/>
      </c>
      <c r="B67" s="469" t="str">
        <f>IF('1042Bf Données de base trav.'!B63="","",'1042Bf Données de base trav.'!B63)</f>
        <v/>
      </c>
      <c r="C67" s="598" t="str">
        <f>IF('1042Bf Données de base trav.'!C63="","",'1042Bf Données de base trav.'!C63)</f>
        <v/>
      </c>
      <c r="D67" s="599"/>
      <c r="E67" s="493" t="str">
        <f>IF('1042Bf Données de base trav.'!D63="","",'1042Bf Données de base trav.'!D63)</f>
        <v/>
      </c>
      <c r="F67" s="467" t="str">
        <f>IF(A67="","",'1042Bf Données de base trav.'!M63)</f>
        <v/>
      </c>
      <c r="G67" s="175"/>
      <c r="H67" s="143"/>
      <c r="I67" s="143"/>
      <c r="J67" s="75" t="str">
        <f t="shared" si="1"/>
        <v/>
      </c>
      <c r="K67" s="174" t="str">
        <f>IF(A67="","",'1042Bf Données de base trav.'!M63)</f>
        <v/>
      </c>
      <c r="L67" s="175"/>
      <c r="M67" s="143"/>
      <c r="N67" s="143"/>
      <c r="O67" s="75" t="str">
        <f t="shared" si="2"/>
        <v/>
      </c>
      <c r="P67" s="207"/>
      <c r="Q67" s="208" t="str">
        <f>IF($C67="","",'1042Ef Décompte'!D67)</f>
        <v/>
      </c>
      <c r="R67" s="208" t="str">
        <f>IF(OR($C67="",'1042Bf Données de base trav.'!M161=""),"",'1042Bf Données de base trav.'!M161)</f>
        <v/>
      </c>
      <c r="S67" s="207" t="str">
        <f t="shared" si="3"/>
        <v/>
      </c>
      <c r="T67" s="207" t="str">
        <f t="shared" si="4"/>
        <v/>
      </c>
      <c r="U67" s="209">
        <f t="shared" si="5"/>
        <v>0</v>
      </c>
      <c r="V67" s="209">
        <f t="shared" si="6"/>
        <v>0</v>
      </c>
      <c r="W67" s="209">
        <f t="shared" si="7"/>
        <v>0</v>
      </c>
      <c r="X67" s="209">
        <f t="shared" si="8"/>
        <v>0</v>
      </c>
      <c r="Y67" s="209">
        <f t="shared" si="9"/>
        <v>0</v>
      </c>
      <c r="Z67" s="209">
        <f t="shared" si="10"/>
        <v>0</v>
      </c>
      <c r="AA67" s="200">
        <f t="shared" si="11"/>
        <v>0</v>
      </c>
    </row>
    <row r="68" spans="1:27" s="201" customFormat="1" ht="16.899999999999999" customHeight="1">
      <c r="A68" s="335" t="str">
        <f>IF('1042Bf Données de base trav.'!A64="","",'1042Bf Données de base trav.'!A64)</f>
        <v/>
      </c>
      <c r="B68" s="469" t="str">
        <f>IF('1042Bf Données de base trav.'!B64="","",'1042Bf Données de base trav.'!B64)</f>
        <v/>
      </c>
      <c r="C68" s="598" t="str">
        <f>IF('1042Bf Données de base trav.'!C64="","",'1042Bf Données de base trav.'!C64)</f>
        <v/>
      </c>
      <c r="D68" s="599"/>
      <c r="E68" s="493" t="str">
        <f>IF('1042Bf Données de base trav.'!D64="","",'1042Bf Données de base trav.'!D64)</f>
        <v/>
      </c>
      <c r="F68" s="467" t="str">
        <f>IF(A68="","",'1042Bf Données de base trav.'!M64)</f>
        <v/>
      </c>
      <c r="G68" s="175"/>
      <c r="H68" s="143"/>
      <c r="I68" s="143"/>
      <c r="J68" s="75" t="str">
        <f t="shared" si="1"/>
        <v/>
      </c>
      <c r="K68" s="174" t="str">
        <f>IF(A68="","",'1042Bf Données de base trav.'!M64)</f>
        <v/>
      </c>
      <c r="L68" s="175"/>
      <c r="M68" s="143"/>
      <c r="N68" s="143"/>
      <c r="O68" s="75" t="str">
        <f t="shared" si="2"/>
        <v/>
      </c>
      <c r="P68" s="207"/>
      <c r="Q68" s="208" t="str">
        <f>IF($C68="","",'1042Ef Décompte'!D68)</f>
        <v/>
      </c>
      <c r="R68" s="208" t="str">
        <f>IF(OR($C68="",'1042Bf Données de base trav.'!M162=""),"",'1042Bf Données de base trav.'!M162)</f>
        <v/>
      </c>
      <c r="S68" s="207" t="str">
        <f t="shared" si="3"/>
        <v/>
      </c>
      <c r="T68" s="207" t="str">
        <f t="shared" si="4"/>
        <v/>
      </c>
      <c r="U68" s="209">
        <f t="shared" si="5"/>
        <v>0</v>
      </c>
      <c r="V68" s="209">
        <f t="shared" si="6"/>
        <v>0</v>
      </c>
      <c r="W68" s="209">
        <f t="shared" si="7"/>
        <v>0</v>
      </c>
      <c r="X68" s="209">
        <f t="shared" si="8"/>
        <v>0</v>
      </c>
      <c r="Y68" s="209">
        <f t="shared" si="9"/>
        <v>0</v>
      </c>
      <c r="Z68" s="209">
        <f t="shared" si="10"/>
        <v>0</v>
      </c>
      <c r="AA68" s="200">
        <f t="shared" si="11"/>
        <v>0</v>
      </c>
    </row>
    <row r="69" spans="1:27" s="201" customFormat="1" ht="16.899999999999999" customHeight="1">
      <c r="A69" s="335" t="str">
        <f>IF('1042Bf Données de base trav.'!A65="","",'1042Bf Données de base trav.'!A65)</f>
        <v/>
      </c>
      <c r="B69" s="469" t="str">
        <f>IF('1042Bf Données de base trav.'!B65="","",'1042Bf Données de base trav.'!B65)</f>
        <v/>
      </c>
      <c r="C69" s="598" t="str">
        <f>IF('1042Bf Données de base trav.'!C65="","",'1042Bf Données de base trav.'!C65)</f>
        <v/>
      </c>
      <c r="D69" s="599"/>
      <c r="E69" s="493" t="str">
        <f>IF('1042Bf Données de base trav.'!D65="","",'1042Bf Données de base trav.'!D65)</f>
        <v/>
      </c>
      <c r="F69" s="467" t="str">
        <f>IF(A69="","",'1042Bf Données de base trav.'!M65)</f>
        <v/>
      </c>
      <c r="G69" s="175"/>
      <c r="H69" s="143"/>
      <c r="I69" s="143"/>
      <c r="J69" s="75" t="str">
        <f t="shared" si="1"/>
        <v/>
      </c>
      <c r="K69" s="174" t="str">
        <f>IF(A69="","",'1042Bf Données de base trav.'!M65)</f>
        <v/>
      </c>
      <c r="L69" s="175"/>
      <c r="M69" s="143"/>
      <c r="N69" s="143"/>
      <c r="O69" s="75" t="str">
        <f t="shared" si="2"/>
        <v/>
      </c>
      <c r="P69" s="207"/>
      <c r="Q69" s="208" t="str">
        <f>IF($C69="","",'1042Ef Décompte'!D69)</f>
        <v/>
      </c>
      <c r="R69" s="208" t="str">
        <f>IF(OR($C69="",'1042Bf Données de base trav.'!M163=""),"",'1042Bf Données de base trav.'!M163)</f>
        <v/>
      </c>
      <c r="S69" s="207" t="str">
        <f t="shared" si="3"/>
        <v/>
      </c>
      <c r="T69" s="207" t="str">
        <f t="shared" si="4"/>
        <v/>
      </c>
      <c r="U69" s="209">
        <f t="shared" si="5"/>
        <v>0</v>
      </c>
      <c r="V69" s="209">
        <f t="shared" si="6"/>
        <v>0</v>
      </c>
      <c r="W69" s="209">
        <f t="shared" si="7"/>
        <v>0</v>
      </c>
      <c r="X69" s="209">
        <f t="shared" si="8"/>
        <v>0</v>
      </c>
      <c r="Y69" s="209">
        <f t="shared" si="9"/>
        <v>0</v>
      </c>
      <c r="Z69" s="209">
        <f t="shared" si="10"/>
        <v>0</v>
      </c>
      <c r="AA69" s="200">
        <f t="shared" si="11"/>
        <v>0</v>
      </c>
    </row>
    <row r="70" spans="1:27" s="201" customFormat="1" ht="16.899999999999999" customHeight="1">
      <c r="A70" s="335" t="str">
        <f>IF('1042Bf Données de base trav.'!A66="","",'1042Bf Données de base trav.'!A66)</f>
        <v/>
      </c>
      <c r="B70" s="469" t="str">
        <f>IF('1042Bf Données de base trav.'!B66="","",'1042Bf Données de base trav.'!B66)</f>
        <v/>
      </c>
      <c r="C70" s="598" t="str">
        <f>IF('1042Bf Données de base trav.'!C66="","",'1042Bf Données de base trav.'!C66)</f>
        <v/>
      </c>
      <c r="D70" s="599"/>
      <c r="E70" s="493" t="str">
        <f>IF('1042Bf Données de base trav.'!D66="","",'1042Bf Données de base trav.'!D66)</f>
        <v/>
      </c>
      <c r="F70" s="467" t="str">
        <f>IF(A70="","",'1042Bf Données de base trav.'!M66)</f>
        <v/>
      </c>
      <c r="G70" s="175"/>
      <c r="H70" s="143"/>
      <c r="I70" s="143"/>
      <c r="J70" s="75" t="str">
        <f t="shared" si="1"/>
        <v/>
      </c>
      <c r="K70" s="174" t="str">
        <f>IF(A70="","",'1042Bf Données de base trav.'!M66)</f>
        <v/>
      </c>
      <c r="L70" s="175"/>
      <c r="M70" s="143"/>
      <c r="N70" s="143"/>
      <c r="O70" s="75" t="str">
        <f t="shared" si="2"/>
        <v/>
      </c>
      <c r="P70" s="207"/>
      <c r="Q70" s="208" t="str">
        <f>IF($C70="","",'1042Ef Décompte'!D70)</f>
        <v/>
      </c>
      <c r="R70" s="208" t="str">
        <f>IF(OR($C70="",'1042Bf Données de base trav.'!M164=""),"",'1042Bf Données de base trav.'!M164)</f>
        <v/>
      </c>
      <c r="S70" s="207" t="str">
        <f t="shared" si="3"/>
        <v/>
      </c>
      <c r="T70" s="207" t="str">
        <f t="shared" si="4"/>
        <v/>
      </c>
      <c r="U70" s="209">
        <f t="shared" si="5"/>
        <v>0</v>
      </c>
      <c r="V70" s="209">
        <f t="shared" si="6"/>
        <v>0</v>
      </c>
      <c r="W70" s="209">
        <f t="shared" si="7"/>
        <v>0</v>
      </c>
      <c r="X70" s="209">
        <f t="shared" si="8"/>
        <v>0</v>
      </c>
      <c r="Y70" s="209">
        <f t="shared" si="9"/>
        <v>0</v>
      </c>
      <c r="Z70" s="209">
        <f t="shared" si="10"/>
        <v>0</v>
      </c>
      <c r="AA70" s="200">
        <f t="shared" si="11"/>
        <v>0</v>
      </c>
    </row>
    <row r="71" spans="1:27" s="201" customFormat="1" ht="16.899999999999999" customHeight="1">
      <c r="A71" s="335" t="str">
        <f>IF('1042Bf Données de base trav.'!A67="","",'1042Bf Données de base trav.'!A67)</f>
        <v/>
      </c>
      <c r="B71" s="469" t="str">
        <f>IF('1042Bf Données de base trav.'!B67="","",'1042Bf Données de base trav.'!B67)</f>
        <v/>
      </c>
      <c r="C71" s="598" t="str">
        <f>IF('1042Bf Données de base trav.'!C67="","",'1042Bf Données de base trav.'!C67)</f>
        <v/>
      </c>
      <c r="D71" s="599"/>
      <c r="E71" s="493" t="str">
        <f>IF('1042Bf Données de base trav.'!D67="","",'1042Bf Données de base trav.'!D67)</f>
        <v/>
      </c>
      <c r="F71" s="467" t="str">
        <f>IF(A71="","",'1042Bf Données de base trav.'!M67)</f>
        <v/>
      </c>
      <c r="G71" s="175"/>
      <c r="H71" s="143"/>
      <c r="I71" s="143"/>
      <c r="J71" s="75" t="str">
        <f t="shared" si="1"/>
        <v/>
      </c>
      <c r="K71" s="174" t="str">
        <f>IF(A71="","",'1042Bf Données de base trav.'!M67)</f>
        <v/>
      </c>
      <c r="L71" s="175"/>
      <c r="M71" s="143"/>
      <c r="N71" s="143"/>
      <c r="O71" s="75" t="str">
        <f t="shared" si="2"/>
        <v/>
      </c>
      <c r="P71" s="207"/>
      <c r="Q71" s="208" t="str">
        <f>IF($C71="","",'1042Ef Décompte'!D71)</f>
        <v/>
      </c>
      <c r="R71" s="208" t="str">
        <f>IF(OR($C71="",'1042Bf Données de base trav.'!M165=""),"",'1042Bf Données de base trav.'!M165)</f>
        <v/>
      </c>
      <c r="S71" s="207" t="str">
        <f t="shared" si="3"/>
        <v/>
      </c>
      <c r="T71" s="207" t="str">
        <f t="shared" si="4"/>
        <v/>
      </c>
      <c r="U71" s="209">
        <f t="shared" si="5"/>
        <v>0</v>
      </c>
      <c r="V71" s="209">
        <f t="shared" si="6"/>
        <v>0</v>
      </c>
      <c r="W71" s="209">
        <f t="shared" si="7"/>
        <v>0</v>
      </c>
      <c r="X71" s="209">
        <f t="shared" si="8"/>
        <v>0</v>
      </c>
      <c r="Y71" s="209">
        <f t="shared" si="9"/>
        <v>0</v>
      </c>
      <c r="Z71" s="209">
        <f t="shared" si="10"/>
        <v>0</v>
      </c>
      <c r="AA71" s="200">
        <f t="shared" si="11"/>
        <v>0</v>
      </c>
    </row>
    <row r="72" spans="1:27" s="201" customFormat="1" ht="16.899999999999999" customHeight="1">
      <c r="A72" s="335" t="str">
        <f>IF('1042Bf Données de base trav.'!A68="","",'1042Bf Données de base trav.'!A68)</f>
        <v/>
      </c>
      <c r="B72" s="469" t="str">
        <f>IF('1042Bf Données de base trav.'!B68="","",'1042Bf Données de base trav.'!B68)</f>
        <v/>
      </c>
      <c r="C72" s="598" t="str">
        <f>IF('1042Bf Données de base trav.'!C68="","",'1042Bf Données de base trav.'!C68)</f>
        <v/>
      </c>
      <c r="D72" s="599"/>
      <c r="E72" s="493" t="str">
        <f>IF('1042Bf Données de base trav.'!D68="","",'1042Bf Données de base trav.'!D68)</f>
        <v/>
      </c>
      <c r="F72" s="467" t="str">
        <f>IF(A72="","",'1042Bf Données de base trav.'!M68)</f>
        <v/>
      </c>
      <c r="G72" s="175"/>
      <c r="H72" s="143"/>
      <c r="I72" s="143"/>
      <c r="J72" s="75" t="str">
        <f t="shared" si="1"/>
        <v/>
      </c>
      <c r="K72" s="174" t="str">
        <f>IF(A72="","",'1042Bf Données de base trav.'!M68)</f>
        <v/>
      </c>
      <c r="L72" s="175"/>
      <c r="M72" s="143"/>
      <c r="N72" s="143"/>
      <c r="O72" s="75" t="str">
        <f t="shared" si="2"/>
        <v/>
      </c>
      <c r="P72" s="207"/>
      <c r="Q72" s="208" t="str">
        <f>IF($C72="","",'1042Ef Décompte'!D72)</f>
        <v/>
      </c>
      <c r="R72" s="208" t="str">
        <f>IF(OR($C72="",'1042Bf Données de base trav.'!M166=""),"",'1042Bf Données de base trav.'!M166)</f>
        <v/>
      </c>
      <c r="S72" s="207" t="str">
        <f t="shared" si="3"/>
        <v/>
      </c>
      <c r="T72" s="207" t="str">
        <f t="shared" si="4"/>
        <v/>
      </c>
      <c r="U72" s="209">
        <f t="shared" si="5"/>
        <v>0</v>
      </c>
      <c r="V72" s="209">
        <f t="shared" si="6"/>
        <v>0</v>
      </c>
      <c r="W72" s="209">
        <f t="shared" si="7"/>
        <v>0</v>
      </c>
      <c r="X72" s="209">
        <f t="shared" si="8"/>
        <v>0</v>
      </c>
      <c r="Y72" s="209">
        <f t="shared" si="9"/>
        <v>0</v>
      </c>
      <c r="Z72" s="209">
        <f t="shared" si="10"/>
        <v>0</v>
      </c>
      <c r="AA72" s="200">
        <f t="shared" si="11"/>
        <v>0</v>
      </c>
    </row>
    <row r="73" spans="1:27" s="201" customFormat="1" ht="16.899999999999999" customHeight="1">
      <c r="A73" s="335" t="str">
        <f>IF('1042Bf Données de base trav.'!A69="","",'1042Bf Données de base trav.'!A69)</f>
        <v/>
      </c>
      <c r="B73" s="469" t="str">
        <f>IF('1042Bf Données de base trav.'!B69="","",'1042Bf Données de base trav.'!B69)</f>
        <v/>
      </c>
      <c r="C73" s="598" t="str">
        <f>IF('1042Bf Données de base trav.'!C69="","",'1042Bf Données de base trav.'!C69)</f>
        <v/>
      </c>
      <c r="D73" s="599"/>
      <c r="E73" s="493" t="str">
        <f>IF('1042Bf Données de base trav.'!D69="","",'1042Bf Données de base trav.'!D69)</f>
        <v/>
      </c>
      <c r="F73" s="467" t="str">
        <f>IF(A73="","",'1042Bf Données de base trav.'!M69)</f>
        <v/>
      </c>
      <c r="G73" s="175"/>
      <c r="H73" s="143"/>
      <c r="I73" s="143"/>
      <c r="J73" s="75" t="str">
        <f t="shared" si="1"/>
        <v/>
      </c>
      <c r="K73" s="174" t="str">
        <f>IF(A73="","",'1042Bf Données de base trav.'!M69)</f>
        <v/>
      </c>
      <c r="L73" s="175"/>
      <c r="M73" s="143"/>
      <c r="N73" s="143"/>
      <c r="O73" s="75" t="str">
        <f t="shared" si="2"/>
        <v/>
      </c>
      <c r="P73" s="207"/>
      <c r="Q73" s="208" t="str">
        <f>IF($C73="","",'1042Ef Décompte'!D73)</f>
        <v/>
      </c>
      <c r="R73" s="208" t="str">
        <f>IF(OR($C73="",'1042Bf Données de base trav.'!M167=""),"",'1042Bf Données de base trav.'!M167)</f>
        <v/>
      </c>
      <c r="S73" s="207" t="str">
        <f t="shared" si="3"/>
        <v/>
      </c>
      <c r="T73" s="207" t="str">
        <f t="shared" si="4"/>
        <v/>
      </c>
      <c r="U73" s="209">
        <f t="shared" si="5"/>
        <v>0</v>
      </c>
      <c r="V73" s="209">
        <f t="shared" si="6"/>
        <v>0</v>
      </c>
      <c r="W73" s="209">
        <f t="shared" si="7"/>
        <v>0</v>
      </c>
      <c r="X73" s="209">
        <f t="shared" si="8"/>
        <v>0</v>
      </c>
      <c r="Y73" s="209">
        <f t="shared" si="9"/>
        <v>0</v>
      </c>
      <c r="Z73" s="209">
        <f t="shared" si="10"/>
        <v>0</v>
      </c>
      <c r="AA73" s="200">
        <f t="shared" si="11"/>
        <v>0</v>
      </c>
    </row>
    <row r="74" spans="1:27" s="201" customFormat="1" ht="16.899999999999999" customHeight="1">
      <c r="A74" s="335" t="str">
        <f>IF('1042Bf Données de base trav.'!A70="","",'1042Bf Données de base trav.'!A70)</f>
        <v/>
      </c>
      <c r="B74" s="469" t="str">
        <f>IF('1042Bf Données de base trav.'!B70="","",'1042Bf Données de base trav.'!B70)</f>
        <v/>
      </c>
      <c r="C74" s="598" t="str">
        <f>IF('1042Bf Données de base trav.'!C70="","",'1042Bf Données de base trav.'!C70)</f>
        <v/>
      </c>
      <c r="D74" s="599"/>
      <c r="E74" s="493" t="str">
        <f>IF('1042Bf Données de base trav.'!D70="","",'1042Bf Données de base trav.'!D70)</f>
        <v/>
      </c>
      <c r="F74" s="467" t="str">
        <f>IF(A74="","",'1042Bf Données de base trav.'!M70)</f>
        <v/>
      </c>
      <c r="G74" s="175"/>
      <c r="H74" s="143"/>
      <c r="I74" s="143"/>
      <c r="J74" s="75" t="str">
        <f t="shared" si="1"/>
        <v/>
      </c>
      <c r="K74" s="174" t="str">
        <f>IF(A74="","",'1042Bf Données de base trav.'!M70)</f>
        <v/>
      </c>
      <c r="L74" s="175"/>
      <c r="M74" s="143"/>
      <c r="N74" s="143"/>
      <c r="O74" s="75" t="str">
        <f t="shared" si="2"/>
        <v/>
      </c>
      <c r="P74" s="207"/>
      <c r="Q74" s="208" t="str">
        <f>IF($C74="","",'1042Ef Décompte'!D74)</f>
        <v/>
      </c>
      <c r="R74" s="208" t="str">
        <f>IF(OR($C74="",'1042Bf Données de base trav.'!M168=""),"",'1042Bf Données de base trav.'!M168)</f>
        <v/>
      </c>
      <c r="S74" s="207" t="str">
        <f t="shared" si="3"/>
        <v/>
      </c>
      <c r="T74" s="207" t="str">
        <f t="shared" si="4"/>
        <v/>
      </c>
      <c r="U74" s="209">
        <f t="shared" si="5"/>
        <v>0</v>
      </c>
      <c r="V74" s="209">
        <f t="shared" si="6"/>
        <v>0</v>
      </c>
      <c r="W74" s="209">
        <f t="shared" si="7"/>
        <v>0</v>
      </c>
      <c r="X74" s="209">
        <f t="shared" si="8"/>
        <v>0</v>
      </c>
      <c r="Y74" s="209">
        <f t="shared" si="9"/>
        <v>0</v>
      </c>
      <c r="Z74" s="209">
        <f t="shared" si="10"/>
        <v>0</v>
      </c>
      <c r="AA74" s="200">
        <f t="shared" si="11"/>
        <v>0</v>
      </c>
    </row>
    <row r="75" spans="1:27" s="201" customFormat="1" ht="16.899999999999999" customHeight="1">
      <c r="A75" s="335" t="str">
        <f>IF('1042Bf Données de base trav.'!A71="","",'1042Bf Données de base trav.'!A71)</f>
        <v/>
      </c>
      <c r="B75" s="469" t="str">
        <f>IF('1042Bf Données de base trav.'!B71="","",'1042Bf Données de base trav.'!B71)</f>
        <v/>
      </c>
      <c r="C75" s="598" t="str">
        <f>IF('1042Bf Données de base trav.'!C71="","",'1042Bf Données de base trav.'!C71)</f>
        <v/>
      </c>
      <c r="D75" s="599"/>
      <c r="E75" s="493" t="str">
        <f>IF('1042Bf Données de base trav.'!D71="","",'1042Bf Données de base trav.'!D71)</f>
        <v/>
      </c>
      <c r="F75" s="467" t="str">
        <f>IF(A75="","",'1042Bf Données de base trav.'!M71)</f>
        <v/>
      </c>
      <c r="G75" s="175"/>
      <c r="H75" s="143"/>
      <c r="I75" s="143"/>
      <c r="J75" s="75" t="str">
        <f t="shared" si="1"/>
        <v/>
      </c>
      <c r="K75" s="174" t="str">
        <f>IF(A75="","",'1042Bf Données de base trav.'!M71)</f>
        <v/>
      </c>
      <c r="L75" s="175"/>
      <c r="M75" s="143"/>
      <c r="N75" s="143"/>
      <c r="O75" s="75" t="str">
        <f t="shared" si="2"/>
        <v/>
      </c>
      <c r="P75" s="207"/>
      <c r="Q75" s="208" t="str">
        <f>IF($C75="","",'1042Ef Décompte'!D75)</f>
        <v/>
      </c>
      <c r="R75" s="208" t="str">
        <f>IF(OR($C75="",'1042Bf Données de base trav.'!M169=""),"",'1042Bf Données de base trav.'!M169)</f>
        <v/>
      </c>
      <c r="S75" s="207" t="str">
        <f t="shared" si="3"/>
        <v/>
      </c>
      <c r="T75" s="207" t="str">
        <f t="shared" si="4"/>
        <v/>
      </c>
      <c r="U75" s="209">
        <f t="shared" si="5"/>
        <v>0</v>
      </c>
      <c r="V75" s="209">
        <f t="shared" si="6"/>
        <v>0</v>
      </c>
      <c r="W75" s="209">
        <f t="shared" si="7"/>
        <v>0</v>
      </c>
      <c r="X75" s="209">
        <f t="shared" si="8"/>
        <v>0</v>
      </c>
      <c r="Y75" s="209">
        <f t="shared" si="9"/>
        <v>0</v>
      </c>
      <c r="Z75" s="209">
        <f t="shared" si="10"/>
        <v>0</v>
      </c>
      <c r="AA75" s="200">
        <f t="shared" si="11"/>
        <v>0</v>
      </c>
    </row>
    <row r="76" spans="1:27" s="201" customFormat="1" ht="16.899999999999999" customHeight="1">
      <c r="A76" s="335" t="str">
        <f>IF('1042Bf Données de base trav.'!A72="","",'1042Bf Données de base trav.'!A72)</f>
        <v/>
      </c>
      <c r="B76" s="469" t="str">
        <f>IF('1042Bf Données de base trav.'!B72="","",'1042Bf Données de base trav.'!B72)</f>
        <v/>
      </c>
      <c r="C76" s="598" t="str">
        <f>IF('1042Bf Données de base trav.'!C72="","",'1042Bf Données de base trav.'!C72)</f>
        <v/>
      </c>
      <c r="D76" s="599"/>
      <c r="E76" s="493" t="str">
        <f>IF('1042Bf Données de base trav.'!D72="","",'1042Bf Données de base trav.'!D72)</f>
        <v/>
      </c>
      <c r="F76" s="467" t="str">
        <f>IF(A76="","",'1042Bf Données de base trav.'!M72)</f>
        <v/>
      </c>
      <c r="G76" s="175"/>
      <c r="H76" s="143"/>
      <c r="I76" s="143"/>
      <c r="J76" s="75" t="str">
        <f t="shared" si="1"/>
        <v/>
      </c>
      <c r="K76" s="174" t="str">
        <f>IF(A76="","",'1042Bf Données de base trav.'!M72)</f>
        <v/>
      </c>
      <c r="L76" s="175"/>
      <c r="M76" s="143"/>
      <c r="N76" s="143"/>
      <c r="O76" s="75" t="str">
        <f t="shared" si="2"/>
        <v/>
      </c>
      <c r="P76" s="207"/>
      <c r="Q76" s="208" t="str">
        <f>IF($C76="","",'1042Ef Décompte'!D76)</f>
        <v/>
      </c>
      <c r="R76" s="208" t="str">
        <f>IF(OR($C76="",'1042Bf Données de base trav.'!M170=""),"",'1042Bf Données de base trav.'!M170)</f>
        <v/>
      </c>
      <c r="S76" s="207" t="str">
        <f t="shared" si="3"/>
        <v/>
      </c>
      <c r="T76" s="207" t="str">
        <f t="shared" si="4"/>
        <v/>
      </c>
      <c r="U76" s="209">
        <f t="shared" si="5"/>
        <v>0</v>
      </c>
      <c r="V76" s="209">
        <f t="shared" si="6"/>
        <v>0</v>
      </c>
      <c r="W76" s="209">
        <f t="shared" si="7"/>
        <v>0</v>
      </c>
      <c r="X76" s="209">
        <f t="shared" si="8"/>
        <v>0</v>
      </c>
      <c r="Y76" s="209">
        <f t="shared" si="9"/>
        <v>0</v>
      </c>
      <c r="Z76" s="209">
        <f t="shared" si="10"/>
        <v>0</v>
      </c>
      <c r="AA76" s="200">
        <f t="shared" si="11"/>
        <v>0</v>
      </c>
    </row>
    <row r="77" spans="1:27" s="201" customFormat="1" ht="16.899999999999999" customHeight="1">
      <c r="A77" s="335" t="str">
        <f>IF('1042Bf Données de base trav.'!A73="","",'1042Bf Données de base trav.'!A73)</f>
        <v/>
      </c>
      <c r="B77" s="469" t="str">
        <f>IF('1042Bf Données de base trav.'!B73="","",'1042Bf Données de base trav.'!B73)</f>
        <v/>
      </c>
      <c r="C77" s="598" t="str">
        <f>IF('1042Bf Données de base trav.'!C73="","",'1042Bf Données de base trav.'!C73)</f>
        <v/>
      </c>
      <c r="D77" s="599"/>
      <c r="E77" s="493" t="str">
        <f>IF('1042Bf Données de base trav.'!D73="","",'1042Bf Données de base trav.'!D73)</f>
        <v/>
      </c>
      <c r="F77" s="467" t="str">
        <f>IF(A77="","",'1042Bf Données de base trav.'!M73)</f>
        <v/>
      </c>
      <c r="G77" s="175"/>
      <c r="H77" s="143"/>
      <c r="I77" s="143"/>
      <c r="J77" s="75" t="str">
        <f t="shared" si="1"/>
        <v/>
      </c>
      <c r="K77" s="174" t="str">
        <f>IF(A77="","",'1042Bf Données de base trav.'!M73)</f>
        <v/>
      </c>
      <c r="L77" s="175"/>
      <c r="M77" s="143"/>
      <c r="N77" s="143"/>
      <c r="O77" s="75" t="str">
        <f t="shared" si="2"/>
        <v/>
      </c>
      <c r="P77" s="207"/>
      <c r="Q77" s="208" t="str">
        <f>IF($C77="","",'1042Ef Décompte'!D77)</f>
        <v/>
      </c>
      <c r="R77" s="208" t="str">
        <f>IF(OR($C77="",'1042Bf Données de base trav.'!M171=""),"",'1042Bf Données de base trav.'!M171)</f>
        <v/>
      </c>
      <c r="S77" s="207" t="str">
        <f t="shared" si="3"/>
        <v/>
      </c>
      <c r="T77" s="207" t="str">
        <f t="shared" si="4"/>
        <v/>
      </c>
      <c r="U77" s="209">
        <f t="shared" si="5"/>
        <v>0</v>
      </c>
      <c r="V77" s="209">
        <f t="shared" si="6"/>
        <v>0</v>
      </c>
      <c r="W77" s="209">
        <f t="shared" si="7"/>
        <v>0</v>
      </c>
      <c r="X77" s="209">
        <f t="shared" si="8"/>
        <v>0</v>
      </c>
      <c r="Y77" s="209">
        <f t="shared" si="9"/>
        <v>0</v>
      </c>
      <c r="Z77" s="209">
        <f t="shared" si="10"/>
        <v>0</v>
      </c>
      <c r="AA77" s="200">
        <f t="shared" si="11"/>
        <v>0</v>
      </c>
    </row>
    <row r="78" spans="1:27" s="201" customFormat="1" ht="16.899999999999999" customHeight="1">
      <c r="A78" s="335" t="str">
        <f>IF('1042Bf Données de base trav.'!A74="","",'1042Bf Données de base trav.'!A74)</f>
        <v/>
      </c>
      <c r="B78" s="469" t="str">
        <f>IF('1042Bf Données de base trav.'!B74="","",'1042Bf Données de base trav.'!B74)</f>
        <v/>
      </c>
      <c r="C78" s="598" t="str">
        <f>IF('1042Bf Données de base trav.'!C74="","",'1042Bf Données de base trav.'!C74)</f>
        <v/>
      </c>
      <c r="D78" s="599"/>
      <c r="E78" s="493" t="str">
        <f>IF('1042Bf Données de base trav.'!D74="","",'1042Bf Données de base trav.'!D74)</f>
        <v/>
      </c>
      <c r="F78" s="467" t="str">
        <f>IF(A78="","",'1042Bf Données de base trav.'!M74)</f>
        <v/>
      </c>
      <c r="G78" s="175"/>
      <c r="H78" s="143"/>
      <c r="I78" s="143"/>
      <c r="J78" s="75" t="str">
        <f t="shared" ref="J78:J141" si="12">S78</f>
        <v/>
      </c>
      <c r="K78" s="174" t="str">
        <f>IF(A78="","",'1042Bf Données de base trav.'!M74)</f>
        <v/>
      </c>
      <c r="L78" s="175"/>
      <c r="M78" s="143"/>
      <c r="N78" s="143"/>
      <c r="O78" s="75" t="str">
        <f t="shared" ref="O78:O141" si="13">T78</f>
        <v/>
      </c>
      <c r="P78" s="207"/>
      <c r="Q78" s="208" t="str">
        <f>IF($C78="","",'1042Ef Décompte'!D78)</f>
        <v/>
      </c>
      <c r="R78" s="208" t="str">
        <f>IF(OR($C78="",'1042Bf Données de base trav.'!M172=""),"",'1042Bf Données de base trav.'!M172)</f>
        <v/>
      </c>
      <c r="S78" s="207" t="str">
        <f t="shared" ref="S78:S141" si="14">IF(OR($C78="",G78="",H78="",I78=""),"",MAX(G78-H78-I78,0))</f>
        <v/>
      </c>
      <c r="T78" s="207" t="str">
        <f t="shared" ref="T78:T141" si="15">IF(OR(L78="",M78="",N78=""),"",MAX(L78-M78-N78,0))</f>
        <v/>
      </c>
      <c r="U78" s="209">
        <f t="shared" ref="U78:U141" si="16">IF(OR(J78=""),0,G78)</f>
        <v>0</v>
      </c>
      <c r="V78" s="209">
        <f t="shared" ref="V78:V141" si="17">IF(OR(J78=""),0,I78)</f>
        <v>0</v>
      </c>
      <c r="W78" s="209">
        <f t="shared" ref="W78:W141" si="18">IF(OR(J78&lt;=0,J78=""),0,S78)</f>
        <v>0</v>
      </c>
      <c r="X78" s="209">
        <f t="shared" ref="X78:X141" si="19">IF(OR(O78=""),0,L78)</f>
        <v>0</v>
      </c>
      <c r="Y78" s="209">
        <f t="shared" ref="Y78:Y141" si="20">IF(OR(O78=""),0,N78)</f>
        <v>0</v>
      </c>
      <c r="Z78" s="209">
        <f t="shared" ref="Z78:Z141" si="21">IF(OR(O78&lt;=0,O78=""),0,T78)</f>
        <v>0</v>
      </c>
      <c r="AA78" s="200">
        <f t="shared" ref="AA78:AA141" si="22">MAX(Q78:Z78)</f>
        <v>0</v>
      </c>
    </row>
    <row r="79" spans="1:27" s="201" customFormat="1" ht="16.899999999999999" customHeight="1">
      <c r="A79" s="335" t="str">
        <f>IF('1042Bf Données de base trav.'!A75="","",'1042Bf Données de base trav.'!A75)</f>
        <v/>
      </c>
      <c r="B79" s="469" t="str">
        <f>IF('1042Bf Données de base trav.'!B75="","",'1042Bf Données de base trav.'!B75)</f>
        <v/>
      </c>
      <c r="C79" s="598" t="str">
        <f>IF('1042Bf Données de base trav.'!C75="","",'1042Bf Données de base trav.'!C75)</f>
        <v/>
      </c>
      <c r="D79" s="599"/>
      <c r="E79" s="493" t="str">
        <f>IF('1042Bf Données de base trav.'!D75="","",'1042Bf Données de base trav.'!D75)</f>
        <v/>
      </c>
      <c r="F79" s="467" t="str">
        <f>IF(A79="","",'1042Bf Données de base trav.'!M75)</f>
        <v/>
      </c>
      <c r="G79" s="175"/>
      <c r="H79" s="143"/>
      <c r="I79" s="143"/>
      <c r="J79" s="75" t="str">
        <f t="shared" si="12"/>
        <v/>
      </c>
      <c r="K79" s="174" t="str">
        <f>IF(A79="","",'1042Bf Données de base trav.'!M75)</f>
        <v/>
      </c>
      <c r="L79" s="175"/>
      <c r="M79" s="143"/>
      <c r="N79" s="143"/>
      <c r="O79" s="75" t="str">
        <f t="shared" si="13"/>
        <v/>
      </c>
      <c r="P79" s="207"/>
      <c r="Q79" s="208" t="str">
        <f>IF($C79="","",'1042Ef Décompte'!D79)</f>
        <v/>
      </c>
      <c r="R79" s="208" t="str">
        <f>IF(OR($C79="",'1042Bf Données de base trav.'!M173=""),"",'1042Bf Données de base trav.'!M173)</f>
        <v/>
      </c>
      <c r="S79" s="207" t="str">
        <f t="shared" si="14"/>
        <v/>
      </c>
      <c r="T79" s="207" t="str">
        <f t="shared" si="15"/>
        <v/>
      </c>
      <c r="U79" s="209">
        <f t="shared" si="16"/>
        <v>0</v>
      </c>
      <c r="V79" s="209">
        <f t="shared" si="17"/>
        <v>0</v>
      </c>
      <c r="W79" s="209">
        <f t="shared" si="18"/>
        <v>0</v>
      </c>
      <c r="X79" s="209">
        <f t="shared" si="19"/>
        <v>0</v>
      </c>
      <c r="Y79" s="209">
        <f t="shared" si="20"/>
        <v>0</v>
      </c>
      <c r="Z79" s="209">
        <f t="shared" si="21"/>
        <v>0</v>
      </c>
      <c r="AA79" s="200">
        <f t="shared" si="22"/>
        <v>0</v>
      </c>
    </row>
    <row r="80" spans="1:27" s="201" customFormat="1" ht="16.899999999999999" customHeight="1">
      <c r="A80" s="335" t="str">
        <f>IF('1042Bf Données de base trav.'!A76="","",'1042Bf Données de base trav.'!A76)</f>
        <v/>
      </c>
      <c r="B80" s="469" t="str">
        <f>IF('1042Bf Données de base trav.'!B76="","",'1042Bf Données de base trav.'!B76)</f>
        <v/>
      </c>
      <c r="C80" s="598" t="str">
        <f>IF('1042Bf Données de base trav.'!C76="","",'1042Bf Données de base trav.'!C76)</f>
        <v/>
      </c>
      <c r="D80" s="599"/>
      <c r="E80" s="493" t="str">
        <f>IF('1042Bf Données de base trav.'!D76="","",'1042Bf Données de base trav.'!D76)</f>
        <v/>
      </c>
      <c r="F80" s="467" t="str">
        <f>IF(A80="","",'1042Bf Données de base trav.'!M76)</f>
        <v/>
      </c>
      <c r="G80" s="175"/>
      <c r="H80" s="143"/>
      <c r="I80" s="143"/>
      <c r="J80" s="75" t="str">
        <f t="shared" si="12"/>
        <v/>
      </c>
      <c r="K80" s="174" t="str">
        <f>IF(A80="","",'1042Bf Données de base trav.'!M76)</f>
        <v/>
      </c>
      <c r="L80" s="175"/>
      <c r="M80" s="143"/>
      <c r="N80" s="143"/>
      <c r="O80" s="75" t="str">
        <f t="shared" si="13"/>
        <v/>
      </c>
      <c r="P80" s="207"/>
      <c r="Q80" s="208" t="str">
        <f>IF($C80="","",'1042Ef Décompte'!D80)</f>
        <v/>
      </c>
      <c r="R80" s="208" t="str">
        <f>IF(OR($C80="",'1042Bf Données de base trav.'!M174=""),"",'1042Bf Données de base trav.'!M174)</f>
        <v/>
      </c>
      <c r="S80" s="207" t="str">
        <f t="shared" si="14"/>
        <v/>
      </c>
      <c r="T80" s="207" t="str">
        <f t="shared" si="15"/>
        <v/>
      </c>
      <c r="U80" s="209">
        <f t="shared" si="16"/>
        <v>0</v>
      </c>
      <c r="V80" s="209">
        <f t="shared" si="17"/>
        <v>0</v>
      </c>
      <c r="W80" s="209">
        <f t="shared" si="18"/>
        <v>0</v>
      </c>
      <c r="X80" s="209">
        <f t="shared" si="19"/>
        <v>0</v>
      </c>
      <c r="Y80" s="209">
        <f t="shared" si="20"/>
        <v>0</v>
      </c>
      <c r="Z80" s="209">
        <f t="shared" si="21"/>
        <v>0</v>
      </c>
      <c r="AA80" s="200">
        <f t="shared" si="22"/>
        <v>0</v>
      </c>
    </row>
    <row r="81" spans="1:27" s="201" customFormat="1" ht="16.899999999999999" customHeight="1">
      <c r="A81" s="335" t="str">
        <f>IF('1042Bf Données de base trav.'!A77="","",'1042Bf Données de base trav.'!A77)</f>
        <v/>
      </c>
      <c r="B81" s="469" t="str">
        <f>IF('1042Bf Données de base trav.'!B77="","",'1042Bf Données de base trav.'!B77)</f>
        <v/>
      </c>
      <c r="C81" s="598" t="str">
        <f>IF('1042Bf Données de base trav.'!C77="","",'1042Bf Données de base trav.'!C77)</f>
        <v/>
      </c>
      <c r="D81" s="599"/>
      <c r="E81" s="493" t="str">
        <f>IF('1042Bf Données de base trav.'!D77="","",'1042Bf Données de base trav.'!D77)</f>
        <v/>
      </c>
      <c r="F81" s="467" t="str">
        <f>IF(A81="","",'1042Bf Données de base trav.'!M77)</f>
        <v/>
      </c>
      <c r="G81" s="175"/>
      <c r="H81" s="143"/>
      <c r="I81" s="143"/>
      <c r="J81" s="75" t="str">
        <f t="shared" si="12"/>
        <v/>
      </c>
      <c r="K81" s="174" t="str">
        <f>IF(A81="","",'1042Bf Données de base trav.'!M77)</f>
        <v/>
      </c>
      <c r="L81" s="175"/>
      <c r="M81" s="143"/>
      <c r="N81" s="143"/>
      <c r="O81" s="75" t="str">
        <f t="shared" si="13"/>
        <v/>
      </c>
      <c r="P81" s="207"/>
      <c r="Q81" s="208" t="str">
        <f>IF($C81="","",'1042Ef Décompte'!D81)</f>
        <v/>
      </c>
      <c r="R81" s="208" t="str">
        <f>IF(OR($C81="",'1042Bf Données de base trav.'!M175=""),"",'1042Bf Données de base trav.'!M175)</f>
        <v/>
      </c>
      <c r="S81" s="207" t="str">
        <f t="shared" si="14"/>
        <v/>
      </c>
      <c r="T81" s="207" t="str">
        <f t="shared" si="15"/>
        <v/>
      </c>
      <c r="U81" s="209">
        <f t="shared" si="16"/>
        <v>0</v>
      </c>
      <c r="V81" s="209">
        <f t="shared" si="17"/>
        <v>0</v>
      </c>
      <c r="W81" s="209">
        <f t="shared" si="18"/>
        <v>0</v>
      </c>
      <c r="X81" s="209">
        <f t="shared" si="19"/>
        <v>0</v>
      </c>
      <c r="Y81" s="209">
        <f t="shared" si="20"/>
        <v>0</v>
      </c>
      <c r="Z81" s="209">
        <f t="shared" si="21"/>
        <v>0</v>
      </c>
      <c r="AA81" s="200">
        <f t="shared" si="22"/>
        <v>0</v>
      </c>
    </row>
    <row r="82" spans="1:27" s="201" customFormat="1" ht="16.899999999999999" customHeight="1">
      <c r="A82" s="335" t="str">
        <f>IF('1042Bf Données de base trav.'!A78="","",'1042Bf Données de base trav.'!A78)</f>
        <v/>
      </c>
      <c r="B82" s="469" t="str">
        <f>IF('1042Bf Données de base trav.'!B78="","",'1042Bf Données de base trav.'!B78)</f>
        <v/>
      </c>
      <c r="C82" s="598" t="str">
        <f>IF('1042Bf Données de base trav.'!C78="","",'1042Bf Données de base trav.'!C78)</f>
        <v/>
      </c>
      <c r="D82" s="599"/>
      <c r="E82" s="493" t="str">
        <f>IF('1042Bf Données de base trav.'!D78="","",'1042Bf Données de base trav.'!D78)</f>
        <v/>
      </c>
      <c r="F82" s="467" t="str">
        <f>IF(A82="","",'1042Bf Données de base trav.'!M78)</f>
        <v/>
      </c>
      <c r="G82" s="175"/>
      <c r="H82" s="143"/>
      <c r="I82" s="143"/>
      <c r="J82" s="75" t="str">
        <f t="shared" si="12"/>
        <v/>
      </c>
      <c r="K82" s="174" t="str">
        <f>IF(A82="","",'1042Bf Données de base trav.'!M78)</f>
        <v/>
      </c>
      <c r="L82" s="175"/>
      <c r="M82" s="143"/>
      <c r="N82" s="143"/>
      <c r="O82" s="75" t="str">
        <f t="shared" si="13"/>
        <v/>
      </c>
      <c r="P82" s="207"/>
      <c r="Q82" s="208" t="str">
        <f>IF($C82="","",'1042Ef Décompte'!D82)</f>
        <v/>
      </c>
      <c r="R82" s="208" t="str">
        <f>IF(OR($C82="",'1042Bf Données de base trav.'!M176=""),"",'1042Bf Données de base trav.'!M176)</f>
        <v/>
      </c>
      <c r="S82" s="207" t="str">
        <f t="shared" si="14"/>
        <v/>
      </c>
      <c r="T82" s="207" t="str">
        <f t="shared" si="15"/>
        <v/>
      </c>
      <c r="U82" s="209">
        <f t="shared" si="16"/>
        <v>0</v>
      </c>
      <c r="V82" s="209">
        <f t="shared" si="17"/>
        <v>0</v>
      </c>
      <c r="W82" s="209">
        <f t="shared" si="18"/>
        <v>0</v>
      </c>
      <c r="X82" s="209">
        <f t="shared" si="19"/>
        <v>0</v>
      </c>
      <c r="Y82" s="209">
        <f t="shared" si="20"/>
        <v>0</v>
      </c>
      <c r="Z82" s="209">
        <f t="shared" si="21"/>
        <v>0</v>
      </c>
      <c r="AA82" s="200">
        <f t="shared" si="22"/>
        <v>0</v>
      </c>
    </row>
    <row r="83" spans="1:27" s="201" customFormat="1" ht="16.899999999999999" customHeight="1">
      <c r="A83" s="335" t="str">
        <f>IF('1042Bf Données de base trav.'!A79="","",'1042Bf Données de base trav.'!A79)</f>
        <v/>
      </c>
      <c r="B83" s="469" t="str">
        <f>IF('1042Bf Données de base trav.'!B79="","",'1042Bf Données de base trav.'!B79)</f>
        <v/>
      </c>
      <c r="C83" s="598" t="str">
        <f>IF('1042Bf Données de base trav.'!C79="","",'1042Bf Données de base trav.'!C79)</f>
        <v/>
      </c>
      <c r="D83" s="599"/>
      <c r="E83" s="493" t="str">
        <f>IF('1042Bf Données de base trav.'!D79="","",'1042Bf Données de base trav.'!D79)</f>
        <v/>
      </c>
      <c r="F83" s="467" t="str">
        <f>IF(A83="","",'1042Bf Données de base trav.'!M79)</f>
        <v/>
      </c>
      <c r="G83" s="175"/>
      <c r="H83" s="143"/>
      <c r="I83" s="143"/>
      <c r="J83" s="75" t="str">
        <f t="shared" si="12"/>
        <v/>
      </c>
      <c r="K83" s="174" t="str">
        <f>IF(A83="","",'1042Bf Données de base trav.'!M79)</f>
        <v/>
      </c>
      <c r="L83" s="175"/>
      <c r="M83" s="143"/>
      <c r="N83" s="143"/>
      <c r="O83" s="75" t="str">
        <f t="shared" si="13"/>
        <v/>
      </c>
      <c r="P83" s="207"/>
      <c r="Q83" s="208" t="str">
        <f>IF($C83="","",'1042Ef Décompte'!D83)</f>
        <v/>
      </c>
      <c r="R83" s="208" t="str">
        <f>IF(OR($C83="",'1042Bf Données de base trav.'!M177=""),"",'1042Bf Données de base trav.'!M177)</f>
        <v/>
      </c>
      <c r="S83" s="207" t="str">
        <f t="shared" si="14"/>
        <v/>
      </c>
      <c r="T83" s="207" t="str">
        <f t="shared" si="15"/>
        <v/>
      </c>
      <c r="U83" s="209">
        <f t="shared" si="16"/>
        <v>0</v>
      </c>
      <c r="V83" s="209">
        <f t="shared" si="17"/>
        <v>0</v>
      </c>
      <c r="W83" s="209">
        <f t="shared" si="18"/>
        <v>0</v>
      </c>
      <c r="X83" s="209">
        <f t="shared" si="19"/>
        <v>0</v>
      </c>
      <c r="Y83" s="209">
        <f t="shared" si="20"/>
        <v>0</v>
      </c>
      <c r="Z83" s="209">
        <f t="shared" si="21"/>
        <v>0</v>
      </c>
      <c r="AA83" s="200">
        <f t="shared" si="22"/>
        <v>0</v>
      </c>
    </row>
    <row r="84" spans="1:27" s="201" customFormat="1" ht="16.899999999999999" customHeight="1">
      <c r="A84" s="335" t="str">
        <f>IF('1042Bf Données de base trav.'!A80="","",'1042Bf Données de base trav.'!A80)</f>
        <v/>
      </c>
      <c r="B84" s="469" t="str">
        <f>IF('1042Bf Données de base trav.'!B80="","",'1042Bf Données de base trav.'!B80)</f>
        <v/>
      </c>
      <c r="C84" s="598" t="str">
        <f>IF('1042Bf Données de base trav.'!C80="","",'1042Bf Données de base trav.'!C80)</f>
        <v/>
      </c>
      <c r="D84" s="599"/>
      <c r="E84" s="493" t="str">
        <f>IF('1042Bf Données de base trav.'!D80="","",'1042Bf Données de base trav.'!D80)</f>
        <v/>
      </c>
      <c r="F84" s="467" t="str">
        <f>IF(A84="","",'1042Bf Données de base trav.'!M80)</f>
        <v/>
      </c>
      <c r="G84" s="175"/>
      <c r="H84" s="143"/>
      <c r="I84" s="143"/>
      <c r="J84" s="75" t="str">
        <f t="shared" si="12"/>
        <v/>
      </c>
      <c r="K84" s="174" t="str">
        <f>IF(A84="","",'1042Bf Données de base trav.'!M80)</f>
        <v/>
      </c>
      <c r="L84" s="175"/>
      <c r="M84" s="143"/>
      <c r="N84" s="143"/>
      <c r="O84" s="75" t="str">
        <f t="shared" si="13"/>
        <v/>
      </c>
      <c r="P84" s="207"/>
      <c r="Q84" s="208" t="str">
        <f>IF($C84="","",'1042Ef Décompte'!D84)</f>
        <v/>
      </c>
      <c r="R84" s="208" t="str">
        <f>IF(OR($C84="",'1042Bf Données de base trav.'!M178=""),"",'1042Bf Données de base trav.'!M178)</f>
        <v/>
      </c>
      <c r="S84" s="207" t="str">
        <f t="shared" si="14"/>
        <v/>
      </c>
      <c r="T84" s="207" t="str">
        <f t="shared" si="15"/>
        <v/>
      </c>
      <c r="U84" s="209">
        <f t="shared" si="16"/>
        <v>0</v>
      </c>
      <c r="V84" s="209">
        <f t="shared" si="17"/>
        <v>0</v>
      </c>
      <c r="W84" s="209">
        <f t="shared" si="18"/>
        <v>0</v>
      </c>
      <c r="X84" s="209">
        <f t="shared" si="19"/>
        <v>0</v>
      </c>
      <c r="Y84" s="209">
        <f t="shared" si="20"/>
        <v>0</v>
      </c>
      <c r="Z84" s="209">
        <f t="shared" si="21"/>
        <v>0</v>
      </c>
      <c r="AA84" s="200">
        <f t="shared" si="22"/>
        <v>0</v>
      </c>
    </row>
    <row r="85" spans="1:27" s="201" customFormat="1" ht="16.899999999999999" customHeight="1">
      <c r="A85" s="335" t="str">
        <f>IF('1042Bf Données de base trav.'!A81="","",'1042Bf Données de base trav.'!A81)</f>
        <v/>
      </c>
      <c r="B85" s="469" t="str">
        <f>IF('1042Bf Données de base trav.'!B81="","",'1042Bf Données de base trav.'!B81)</f>
        <v/>
      </c>
      <c r="C85" s="598" t="str">
        <f>IF('1042Bf Données de base trav.'!C81="","",'1042Bf Données de base trav.'!C81)</f>
        <v/>
      </c>
      <c r="D85" s="599"/>
      <c r="E85" s="493" t="str">
        <f>IF('1042Bf Données de base trav.'!D81="","",'1042Bf Données de base trav.'!D81)</f>
        <v/>
      </c>
      <c r="F85" s="467" t="str">
        <f>IF(A85="","",'1042Bf Données de base trav.'!M81)</f>
        <v/>
      </c>
      <c r="G85" s="175"/>
      <c r="H85" s="143"/>
      <c r="I85" s="143"/>
      <c r="J85" s="75" t="str">
        <f t="shared" si="12"/>
        <v/>
      </c>
      <c r="K85" s="174" t="str">
        <f>IF(A85="","",'1042Bf Données de base trav.'!M81)</f>
        <v/>
      </c>
      <c r="L85" s="175"/>
      <c r="M85" s="143"/>
      <c r="N85" s="143"/>
      <c r="O85" s="75" t="str">
        <f t="shared" si="13"/>
        <v/>
      </c>
      <c r="P85" s="207"/>
      <c r="Q85" s="208" t="str">
        <f>IF($C85="","",'1042Ef Décompte'!D85)</f>
        <v/>
      </c>
      <c r="R85" s="208" t="str">
        <f>IF(OR($C85="",'1042Bf Données de base trav.'!M179=""),"",'1042Bf Données de base trav.'!M179)</f>
        <v/>
      </c>
      <c r="S85" s="207" t="str">
        <f t="shared" si="14"/>
        <v/>
      </c>
      <c r="T85" s="207" t="str">
        <f t="shared" si="15"/>
        <v/>
      </c>
      <c r="U85" s="209">
        <f t="shared" si="16"/>
        <v>0</v>
      </c>
      <c r="V85" s="209">
        <f t="shared" si="17"/>
        <v>0</v>
      </c>
      <c r="W85" s="209">
        <f t="shared" si="18"/>
        <v>0</v>
      </c>
      <c r="X85" s="209">
        <f t="shared" si="19"/>
        <v>0</v>
      </c>
      <c r="Y85" s="209">
        <f t="shared" si="20"/>
        <v>0</v>
      </c>
      <c r="Z85" s="209">
        <f t="shared" si="21"/>
        <v>0</v>
      </c>
      <c r="AA85" s="200">
        <f t="shared" si="22"/>
        <v>0</v>
      </c>
    </row>
    <row r="86" spans="1:27" s="201" customFormat="1" ht="16.899999999999999" customHeight="1">
      <c r="A86" s="335" t="str">
        <f>IF('1042Bf Données de base trav.'!A82="","",'1042Bf Données de base trav.'!A82)</f>
        <v/>
      </c>
      <c r="B86" s="469" t="str">
        <f>IF('1042Bf Données de base trav.'!B82="","",'1042Bf Données de base trav.'!B82)</f>
        <v/>
      </c>
      <c r="C86" s="598" t="str">
        <f>IF('1042Bf Données de base trav.'!C82="","",'1042Bf Données de base trav.'!C82)</f>
        <v/>
      </c>
      <c r="D86" s="599"/>
      <c r="E86" s="493" t="str">
        <f>IF('1042Bf Données de base trav.'!D82="","",'1042Bf Données de base trav.'!D82)</f>
        <v/>
      </c>
      <c r="F86" s="467" t="str">
        <f>IF(A86="","",'1042Bf Données de base trav.'!M82)</f>
        <v/>
      </c>
      <c r="G86" s="175"/>
      <c r="H86" s="143"/>
      <c r="I86" s="143"/>
      <c r="J86" s="75" t="str">
        <f t="shared" si="12"/>
        <v/>
      </c>
      <c r="K86" s="174" t="str">
        <f>IF(A86="","",'1042Bf Données de base trav.'!M82)</f>
        <v/>
      </c>
      <c r="L86" s="175"/>
      <c r="M86" s="143"/>
      <c r="N86" s="143"/>
      <c r="O86" s="75" t="str">
        <f t="shared" si="13"/>
        <v/>
      </c>
      <c r="P86" s="207"/>
      <c r="Q86" s="208" t="str">
        <f>IF($C86="","",'1042Ef Décompte'!D86)</f>
        <v/>
      </c>
      <c r="R86" s="208" t="str">
        <f>IF(OR($C86="",'1042Bf Données de base trav.'!M180=""),"",'1042Bf Données de base trav.'!M180)</f>
        <v/>
      </c>
      <c r="S86" s="207" t="str">
        <f t="shared" si="14"/>
        <v/>
      </c>
      <c r="T86" s="207" t="str">
        <f t="shared" si="15"/>
        <v/>
      </c>
      <c r="U86" s="209">
        <f t="shared" si="16"/>
        <v>0</v>
      </c>
      <c r="V86" s="209">
        <f t="shared" si="17"/>
        <v>0</v>
      </c>
      <c r="W86" s="209">
        <f t="shared" si="18"/>
        <v>0</v>
      </c>
      <c r="X86" s="209">
        <f t="shared" si="19"/>
        <v>0</v>
      </c>
      <c r="Y86" s="209">
        <f t="shared" si="20"/>
        <v>0</v>
      </c>
      <c r="Z86" s="209">
        <f t="shared" si="21"/>
        <v>0</v>
      </c>
      <c r="AA86" s="200">
        <f t="shared" si="22"/>
        <v>0</v>
      </c>
    </row>
    <row r="87" spans="1:27" s="201" customFormat="1" ht="16.899999999999999" customHeight="1">
      <c r="A87" s="335" t="str">
        <f>IF('1042Bf Données de base trav.'!A83="","",'1042Bf Données de base trav.'!A83)</f>
        <v/>
      </c>
      <c r="B87" s="469" t="str">
        <f>IF('1042Bf Données de base trav.'!B83="","",'1042Bf Données de base trav.'!B83)</f>
        <v/>
      </c>
      <c r="C87" s="598" t="str">
        <f>IF('1042Bf Données de base trav.'!C83="","",'1042Bf Données de base trav.'!C83)</f>
        <v/>
      </c>
      <c r="D87" s="599"/>
      <c r="E87" s="493" t="str">
        <f>IF('1042Bf Données de base trav.'!D83="","",'1042Bf Données de base trav.'!D83)</f>
        <v/>
      </c>
      <c r="F87" s="467" t="str">
        <f>IF(A87="","",'1042Bf Données de base trav.'!M83)</f>
        <v/>
      </c>
      <c r="G87" s="175"/>
      <c r="H87" s="143"/>
      <c r="I87" s="143"/>
      <c r="J87" s="75" t="str">
        <f t="shared" si="12"/>
        <v/>
      </c>
      <c r="K87" s="174" t="str">
        <f>IF(A87="","",'1042Bf Données de base trav.'!M83)</f>
        <v/>
      </c>
      <c r="L87" s="175"/>
      <c r="M87" s="143"/>
      <c r="N87" s="143"/>
      <c r="O87" s="75" t="str">
        <f t="shared" si="13"/>
        <v/>
      </c>
      <c r="P87" s="207"/>
      <c r="Q87" s="208" t="str">
        <f>IF($C87="","",'1042Ef Décompte'!D87)</f>
        <v/>
      </c>
      <c r="R87" s="208" t="str">
        <f>IF(OR($C87="",'1042Bf Données de base trav.'!M181=""),"",'1042Bf Données de base trav.'!M181)</f>
        <v/>
      </c>
      <c r="S87" s="207" t="str">
        <f t="shared" si="14"/>
        <v/>
      </c>
      <c r="T87" s="207" t="str">
        <f t="shared" si="15"/>
        <v/>
      </c>
      <c r="U87" s="209">
        <f t="shared" si="16"/>
        <v>0</v>
      </c>
      <c r="V87" s="209">
        <f t="shared" si="17"/>
        <v>0</v>
      </c>
      <c r="W87" s="209">
        <f t="shared" si="18"/>
        <v>0</v>
      </c>
      <c r="X87" s="209">
        <f t="shared" si="19"/>
        <v>0</v>
      </c>
      <c r="Y87" s="209">
        <f t="shared" si="20"/>
        <v>0</v>
      </c>
      <c r="Z87" s="209">
        <f t="shared" si="21"/>
        <v>0</v>
      </c>
      <c r="AA87" s="200">
        <f t="shared" si="22"/>
        <v>0</v>
      </c>
    </row>
    <row r="88" spans="1:27" s="201" customFormat="1" ht="16.899999999999999" customHeight="1">
      <c r="A88" s="335" t="str">
        <f>IF('1042Bf Données de base trav.'!A84="","",'1042Bf Données de base trav.'!A84)</f>
        <v/>
      </c>
      <c r="B88" s="469" t="str">
        <f>IF('1042Bf Données de base trav.'!B84="","",'1042Bf Données de base trav.'!B84)</f>
        <v/>
      </c>
      <c r="C88" s="598" t="str">
        <f>IF('1042Bf Données de base trav.'!C84="","",'1042Bf Données de base trav.'!C84)</f>
        <v/>
      </c>
      <c r="D88" s="599"/>
      <c r="E88" s="493" t="str">
        <f>IF('1042Bf Données de base trav.'!D84="","",'1042Bf Données de base trav.'!D84)</f>
        <v/>
      </c>
      <c r="F88" s="467" t="str">
        <f>IF(A88="","",'1042Bf Données de base trav.'!M84)</f>
        <v/>
      </c>
      <c r="G88" s="175"/>
      <c r="H88" s="143"/>
      <c r="I88" s="143"/>
      <c r="J88" s="75" t="str">
        <f t="shared" si="12"/>
        <v/>
      </c>
      <c r="K88" s="174" t="str">
        <f>IF(A88="","",'1042Bf Données de base trav.'!M84)</f>
        <v/>
      </c>
      <c r="L88" s="175"/>
      <c r="M88" s="143"/>
      <c r="N88" s="143"/>
      <c r="O88" s="75" t="str">
        <f t="shared" si="13"/>
        <v/>
      </c>
      <c r="P88" s="207"/>
      <c r="Q88" s="208" t="str">
        <f>IF($C88="","",'1042Ef Décompte'!D88)</f>
        <v/>
      </c>
      <c r="R88" s="208" t="str">
        <f>IF(OR($C88="",'1042Bf Données de base trav.'!M182=""),"",'1042Bf Données de base trav.'!M182)</f>
        <v/>
      </c>
      <c r="S88" s="207" t="str">
        <f t="shared" si="14"/>
        <v/>
      </c>
      <c r="T88" s="207" t="str">
        <f t="shared" si="15"/>
        <v/>
      </c>
      <c r="U88" s="209">
        <f t="shared" si="16"/>
        <v>0</v>
      </c>
      <c r="V88" s="209">
        <f t="shared" si="17"/>
        <v>0</v>
      </c>
      <c r="W88" s="209">
        <f t="shared" si="18"/>
        <v>0</v>
      </c>
      <c r="X88" s="209">
        <f t="shared" si="19"/>
        <v>0</v>
      </c>
      <c r="Y88" s="209">
        <f t="shared" si="20"/>
        <v>0</v>
      </c>
      <c r="Z88" s="209">
        <f t="shared" si="21"/>
        <v>0</v>
      </c>
      <c r="AA88" s="200">
        <f t="shared" si="22"/>
        <v>0</v>
      </c>
    </row>
    <row r="89" spans="1:27" s="201" customFormat="1" ht="16.899999999999999" customHeight="1">
      <c r="A89" s="335" t="str">
        <f>IF('1042Bf Données de base trav.'!A85="","",'1042Bf Données de base trav.'!A85)</f>
        <v/>
      </c>
      <c r="B89" s="469" t="str">
        <f>IF('1042Bf Données de base trav.'!B85="","",'1042Bf Données de base trav.'!B85)</f>
        <v/>
      </c>
      <c r="C89" s="598" t="str">
        <f>IF('1042Bf Données de base trav.'!C85="","",'1042Bf Données de base trav.'!C85)</f>
        <v/>
      </c>
      <c r="D89" s="599"/>
      <c r="E89" s="493" t="str">
        <f>IF('1042Bf Données de base trav.'!D85="","",'1042Bf Données de base trav.'!D85)</f>
        <v/>
      </c>
      <c r="F89" s="467" t="str">
        <f>IF(A89="","",'1042Bf Données de base trav.'!M85)</f>
        <v/>
      </c>
      <c r="G89" s="175"/>
      <c r="H89" s="143"/>
      <c r="I89" s="143"/>
      <c r="J89" s="75" t="str">
        <f t="shared" si="12"/>
        <v/>
      </c>
      <c r="K89" s="174" t="str">
        <f>IF(A89="","",'1042Bf Données de base trav.'!M85)</f>
        <v/>
      </c>
      <c r="L89" s="175"/>
      <c r="M89" s="143"/>
      <c r="N89" s="143"/>
      <c r="O89" s="75" t="str">
        <f t="shared" si="13"/>
        <v/>
      </c>
      <c r="P89" s="207"/>
      <c r="Q89" s="208" t="str">
        <f>IF($C89="","",'1042Ef Décompte'!D89)</f>
        <v/>
      </c>
      <c r="R89" s="208" t="str">
        <f>IF(OR($C89="",'1042Bf Données de base trav.'!M183=""),"",'1042Bf Données de base trav.'!M183)</f>
        <v/>
      </c>
      <c r="S89" s="207" t="str">
        <f t="shared" si="14"/>
        <v/>
      </c>
      <c r="T89" s="207" t="str">
        <f t="shared" si="15"/>
        <v/>
      </c>
      <c r="U89" s="209">
        <f t="shared" si="16"/>
        <v>0</v>
      </c>
      <c r="V89" s="209">
        <f t="shared" si="17"/>
        <v>0</v>
      </c>
      <c r="W89" s="209">
        <f t="shared" si="18"/>
        <v>0</v>
      </c>
      <c r="X89" s="209">
        <f t="shared" si="19"/>
        <v>0</v>
      </c>
      <c r="Y89" s="209">
        <f t="shared" si="20"/>
        <v>0</v>
      </c>
      <c r="Z89" s="209">
        <f t="shared" si="21"/>
        <v>0</v>
      </c>
      <c r="AA89" s="200">
        <f t="shared" si="22"/>
        <v>0</v>
      </c>
    </row>
    <row r="90" spans="1:27" s="201" customFormat="1" ht="16.899999999999999" customHeight="1">
      <c r="A90" s="335" t="str">
        <f>IF('1042Bf Données de base trav.'!A86="","",'1042Bf Données de base trav.'!A86)</f>
        <v/>
      </c>
      <c r="B90" s="469" t="str">
        <f>IF('1042Bf Données de base trav.'!B86="","",'1042Bf Données de base trav.'!B86)</f>
        <v/>
      </c>
      <c r="C90" s="598" t="str">
        <f>IF('1042Bf Données de base trav.'!C86="","",'1042Bf Données de base trav.'!C86)</f>
        <v/>
      </c>
      <c r="D90" s="599"/>
      <c r="E90" s="493" t="str">
        <f>IF('1042Bf Données de base trav.'!D86="","",'1042Bf Données de base trav.'!D86)</f>
        <v/>
      </c>
      <c r="F90" s="467" t="str">
        <f>IF(A90="","",'1042Bf Données de base trav.'!M86)</f>
        <v/>
      </c>
      <c r="G90" s="175"/>
      <c r="H90" s="143"/>
      <c r="I90" s="143"/>
      <c r="J90" s="75" t="str">
        <f t="shared" si="12"/>
        <v/>
      </c>
      <c r="K90" s="174" t="str">
        <f>IF(A90="","",'1042Bf Données de base trav.'!M86)</f>
        <v/>
      </c>
      <c r="L90" s="175"/>
      <c r="M90" s="143"/>
      <c r="N90" s="143"/>
      <c r="O90" s="75" t="str">
        <f t="shared" si="13"/>
        <v/>
      </c>
      <c r="P90" s="207"/>
      <c r="Q90" s="208" t="str">
        <f>IF($C90="","",'1042Ef Décompte'!D90)</f>
        <v/>
      </c>
      <c r="R90" s="208" t="str">
        <f>IF(OR($C90="",'1042Bf Données de base trav.'!M184=""),"",'1042Bf Données de base trav.'!M184)</f>
        <v/>
      </c>
      <c r="S90" s="207" t="str">
        <f t="shared" si="14"/>
        <v/>
      </c>
      <c r="T90" s="207" t="str">
        <f t="shared" si="15"/>
        <v/>
      </c>
      <c r="U90" s="209">
        <f t="shared" si="16"/>
        <v>0</v>
      </c>
      <c r="V90" s="209">
        <f t="shared" si="17"/>
        <v>0</v>
      </c>
      <c r="W90" s="209">
        <f t="shared" si="18"/>
        <v>0</v>
      </c>
      <c r="X90" s="209">
        <f t="shared" si="19"/>
        <v>0</v>
      </c>
      <c r="Y90" s="209">
        <f t="shared" si="20"/>
        <v>0</v>
      </c>
      <c r="Z90" s="209">
        <f t="shared" si="21"/>
        <v>0</v>
      </c>
      <c r="AA90" s="200">
        <f t="shared" si="22"/>
        <v>0</v>
      </c>
    </row>
    <row r="91" spans="1:27" s="201" customFormat="1" ht="16.899999999999999" customHeight="1">
      <c r="A91" s="335" t="str">
        <f>IF('1042Bf Données de base trav.'!A87="","",'1042Bf Données de base trav.'!A87)</f>
        <v/>
      </c>
      <c r="B91" s="469" t="str">
        <f>IF('1042Bf Données de base trav.'!B87="","",'1042Bf Données de base trav.'!B87)</f>
        <v/>
      </c>
      <c r="C91" s="598" t="str">
        <f>IF('1042Bf Données de base trav.'!C87="","",'1042Bf Données de base trav.'!C87)</f>
        <v/>
      </c>
      <c r="D91" s="599"/>
      <c r="E91" s="493" t="str">
        <f>IF('1042Bf Données de base trav.'!D87="","",'1042Bf Données de base trav.'!D87)</f>
        <v/>
      </c>
      <c r="F91" s="467" t="str">
        <f>IF(A91="","",'1042Bf Données de base trav.'!M87)</f>
        <v/>
      </c>
      <c r="G91" s="175"/>
      <c r="H91" s="143"/>
      <c r="I91" s="143"/>
      <c r="J91" s="75" t="str">
        <f t="shared" si="12"/>
        <v/>
      </c>
      <c r="K91" s="174" t="str">
        <f>IF(A91="","",'1042Bf Données de base trav.'!M87)</f>
        <v/>
      </c>
      <c r="L91" s="175"/>
      <c r="M91" s="143"/>
      <c r="N91" s="143"/>
      <c r="O91" s="75" t="str">
        <f t="shared" si="13"/>
        <v/>
      </c>
      <c r="P91" s="207"/>
      <c r="Q91" s="208" t="str">
        <f>IF($C91="","",'1042Ef Décompte'!D91)</f>
        <v/>
      </c>
      <c r="R91" s="208" t="str">
        <f>IF(OR($C91="",'1042Bf Données de base trav.'!M185=""),"",'1042Bf Données de base trav.'!M185)</f>
        <v/>
      </c>
      <c r="S91" s="207" t="str">
        <f t="shared" si="14"/>
        <v/>
      </c>
      <c r="T91" s="207" t="str">
        <f t="shared" si="15"/>
        <v/>
      </c>
      <c r="U91" s="209">
        <f t="shared" si="16"/>
        <v>0</v>
      </c>
      <c r="V91" s="209">
        <f t="shared" si="17"/>
        <v>0</v>
      </c>
      <c r="W91" s="209">
        <f t="shared" si="18"/>
        <v>0</v>
      </c>
      <c r="X91" s="209">
        <f t="shared" si="19"/>
        <v>0</v>
      </c>
      <c r="Y91" s="209">
        <f t="shared" si="20"/>
        <v>0</v>
      </c>
      <c r="Z91" s="209">
        <f t="shared" si="21"/>
        <v>0</v>
      </c>
      <c r="AA91" s="200">
        <f t="shared" si="22"/>
        <v>0</v>
      </c>
    </row>
    <row r="92" spans="1:27" s="201" customFormat="1" ht="16.899999999999999" customHeight="1">
      <c r="A92" s="335" t="str">
        <f>IF('1042Bf Données de base trav.'!A88="","",'1042Bf Données de base trav.'!A88)</f>
        <v/>
      </c>
      <c r="B92" s="469" t="str">
        <f>IF('1042Bf Données de base trav.'!B88="","",'1042Bf Données de base trav.'!B88)</f>
        <v/>
      </c>
      <c r="C92" s="598" t="str">
        <f>IF('1042Bf Données de base trav.'!C88="","",'1042Bf Données de base trav.'!C88)</f>
        <v/>
      </c>
      <c r="D92" s="599"/>
      <c r="E92" s="493" t="str">
        <f>IF('1042Bf Données de base trav.'!D88="","",'1042Bf Données de base trav.'!D88)</f>
        <v/>
      </c>
      <c r="F92" s="467" t="str">
        <f>IF(A92="","",'1042Bf Données de base trav.'!M88)</f>
        <v/>
      </c>
      <c r="G92" s="175"/>
      <c r="H92" s="143"/>
      <c r="I92" s="143"/>
      <c r="J92" s="75" t="str">
        <f t="shared" si="12"/>
        <v/>
      </c>
      <c r="K92" s="174" t="str">
        <f>IF(A92="","",'1042Bf Données de base trav.'!M88)</f>
        <v/>
      </c>
      <c r="L92" s="175"/>
      <c r="M92" s="143"/>
      <c r="N92" s="143"/>
      <c r="O92" s="75" t="str">
        <f t="shared" si="13"/>
        <v/>
      </c>
      <c r="P92" s="207"/>
      <c r="Q92" s="208" t="str">
        <f>IF($C92="","",'1042Ef Décompte'!D92)</f>
        <v/>
      </c>
      <c r="R92" s="208" t="str">
        <f>IF(OR($C92="",'1042Bf Données de base trav.'!M186=""),"",'1042Bf Données de base trav.'!M186)</f>
        <v/>
      </c>
      <c r="S92" s="207" t="str">
        <f t="shared" si="14"/>
        <v/>
      </c>
      <c r="T92" s="207" t="str">
        <f t="shared" si="15"/>
        <v/>
      </c>
      <c r="U92" s="209">
        <f t="shared" si="16"/>
        <v>0</v>
      </c>
      <c r="V92" s="209">
        <f t="shared" si="17"/>
        <v>0</v>
      </c>
      <c r="W92" s="209">
        <f t="shared" si="18"/>
        <v>0</v>
      </c>
      <c r="X92" s="209">
        <f t="shared" si="19"/>
        <v>0</v>
      </c>
      <c r="Y92" s="209">
        <f t="shared" si="20"/>
        <v>0</v>
      </c>
      <c r="Z92" s="209">
        <f t="shared" si="21"/>
        <v>0</v>
      </c>
      <c r="AA92" s="200">
        <f t="shared" si="22"/>
        <v>0</v>
      </c>
    </row>
    <row r="93" spans="1:27" s="201" customFormat="1" ht="16.899999999999999" customHeight="1">
      <c r="A93" s="335" t="str">
        <f>IF('1042Bf Données de base trav.'!A89="","",'1042Bf Données de base trav.'!A89)</f>
        <v/>
      </c>
      <c r="B93" s="469" t="str">
        <f>IF('1042Bf Données de base trav.'!B89="","",'1042Bf Données de base trav.'!B89)</f>
        <v/>
      </c>
      <c r="C93" s="598" t="str">
        <f>IF('1042Bf Données de base trav.'!C89="","",'1042Bf Données de base trav.'!C89)</f>
        <v/>
      </c>
      <c r="D93" s="599"/>
      <c r="E93" s="493" t="str">
        <f>IF('1042Bf Données de base trav.'!D89="","",'1042Bf Données de base trav.'!D89)</f>
        <v/>
      </c>
      <c r="F93" s="467" t="str">
        <f>IF(A93="","",'1042Bf Données de base trav.'!M89)</f>
        <v/>
      </c>
      <c r="G93" s="175"/>
      <c r="H93" s="143"/>
      <c r="I93" s="143"/>
      <c r="J93" s="75" t="str">
        <f t="shared" si="12"/>
        <v/>
      </c>
      <c r="K93" s="174" t="str">
        <f>IF(A93="","",'1042Bf Données de base trav.'!M89)</f>
        <v/>
      </c>
      <c r="L93" s="175"/>
      <c r="M93" s="143"/>
      <c r="N93" s="143"/>
      <c r="O93" s="75" t="str">
        <f t="shared" si="13"/>
        <v/>
      </c>
      <c r="P93" s="207"/>
      <c r="Q93" s="208" t="str">
        <f>IF($C93="","",'1042Ef Décompte'!D93)</f>
        <v/>
      </c>
      <c r="R93" s="208" t="str">
        <f>IF(OR($C93="",'1042Bf Données de base trav.'!M187=""),"",'1042Bf Données de base trav.'!M187)</f>
        <v/>
      </c>
      <c r="S93" s="207" t="str">
        <f t="shared" si="14"/>
        <v/>
      </c>
      <c r="T93" s="207" t="str">
        <f t="shared" si="15"/>
        <v/>
      </c>
      <c r="U93" s="209">
        <f t="shared" si="16"/>
        <v>0</v>
      </c>
      <c r="V93" s="209">
        <f t="shared" si="17"/>
        <v>0</v>
      </c>
      <c r="W93" s="209">
        <f t="shared" si="18"/>
        <v>0</v>
      </c>
      <c r="X93" s="209">
        <f t="shared" si="19"/>
        <v>0</v>
      </c>
      <c r="Y93" s="209">
        <f t="shared" si="20"/>
        <v>0</v>
      </c>
      <c r="Z93" s="209">
        <f t="shared" si="21"/>
        <v>0</v>
      </c>
      <c r="AA93" s="200">
        <f t="shared" si="22"/>
        <v>0</v>
      </c>
    </row>
    <row r="94" spans="1:27" s="201" customFormat="1" ht="16.899999999999999" customHeight="1">
      <c r="A94" s="335" t="str">
        <f>IF('1042Bf Données de base trav.'!A90="","",'1042Bf Données de base trav.'!A90)</f>
        <v/>
      </c>
      <c r="B94" s="469" t="str">
        <f>IF('1042Bf Données de base trav.'!B90="","",'1042Bf Données de base trav.'!B90)</f>
        <v/>
      </c>
      <c r="C94" s="598" t="str">
        <f>IF('1042Bf Données de base trav.'!C90="","",'1042Bf Données de base trav.'!C90)</f>
        <v/>
      </c>
      <c r="D94" s="599"/>
      <c r="E94" s="493" t="str">
        <f>IF('1042Bf Données de base trav.'!D90="","",'1042Bf Données de base trav.'!D90)</f>
        <v/>
      </c>
      <c r="F94" s="467" t="str">
        <f>IF(A94="","",'1042Bf Données de base trav.'!M90)</f>
        <v/>
      </c>
      <c r="G94" s="175"/>
      <c r="H94" s="143"/>
      <c r="I94" s="143"/>
      <c r="J94" s="75" t="str">
        <f t="shared" si="12"/>
        <v/>
      </c>
      <c r="K94" s="174" t="str">
        <f>IF(A94="","",'1042Bf Données de base trav.'!M90)</f>
        <v/>
      </c>
      <c r="L94" s="175"/>
      <c r="M94" s="143"/>
      <c r="N94" s="143"/>
      <c r="O94" s="75" t="str">
        <f t="shared" si="13"/>
        <v/>
      </c>
      <c r="P94" s="207"/>
      <c r="Q94" s="208" t="str">
        <f>IF($C94="","",'1042Ef Décompte'!D94)</f>
        <v/>
      </c>
      <c r="R94" s="208" t="str">
        <f>IF(OR($C94="",'1042Bf Données de base trav.'!M188=""),"",'1042Bf Données de base trav.'!M188)</f>
        <v/>
      </c>
      <c r="S94" s="207" t="str">
        <f t="shared" si="14"/>
        <v/>
      </c>
      <c r="T94" s="207" t="str">
        <f t="shared" si="15"/>
        <v/>
      </c>
      <c r="U94" s="209">
        <f t="shared" si="16"/>
        <v>0</v>
      </c>
      <c r="V94" s="209">
        <f t="shared" si="17"/>
        <v>0</v>
      </c>
      <c r="W94" s="209">
        <f t="shared" si="18"/>
        <v>0</v>
      </c>
      <c r="X94" s="209">
        <f t="shared" si="19"/>
        <v>0</v>
      </c>
      <c r="Y94" s="209">
        <f t="shared" si="20"/>
        <v>0</v>
      </c>
      <c r="Z94" s="209">
        <f t="shared" si="21"/>
        <v>0</v>
      </c>
      <c r="AA94" s="200">
        <f t="shared" si="22"/>
        <v>0</v>
      </c>
    </row>
    <row r="95" spans="1:27" s="201" customFormat="1" ht="16.899999999999999" customHeight="1">
      <c r="A95" s="335" t="str">
        <f>IF('1042Bf Données de base trav.'!A91="","",'1042Bf Données de base trav.'!A91)</f>
        <v/>
      </c>
      <c r="B95" s="469" t="str">
        <f>IF('1042Bf Données de base trav.'!B91="","",'1042Bf Données de base trav.'!B91)</f>
        <v/>
      </c>
      <c r="C95" s="598" t="str">
        <f>IF('1042Bf Données de base trav.'!C91="","",'1042Bf Données de base trav.'!C91)</f>
        <v/>
      </c>
      <c r="D95" s="599"/>
      <c r="E95" s="493" t="str">
        <f>IF('1042Bf Données de base trav.'!D91="","",'1042Bf Données de base trav.'!D91)</f>
        <v/>
      </c>
      <c r="F95" s="467" t="str">
        <f>IF(A95="","",'1042Bf Données de base trav.'!M91)</f>
        <v/>
      </c>
      <c r="G95" s="175"/>
      <c r="H95" s="143"/>
      <c r="I95" s="143"/>
      <c r="J95" s="75" t="str">
        <f t="shared" si="12"/>
        <v/>
      </c>
      <c r="K95" s="174" t="str">
        <f>IF(A95="","",'1042Bf Données de base trav.'!M91)</f>
        <v/>
      </c>
      <c r="L95" s="175"/>
      <c r="M95" s="143"/>
      <c r="N95" s="143"/>
      <c r="O95" s="75" t="str">
        <f t="shared" si="13"/>
        <v/>
      </c>
      <c r="P95" s="207"/>
      <c r="Q95" s="208" t="str">
        <f>IF($C95="","",'1042Ef Décompte'!D95)</f>
        <v/>
      </c>
      <c r="R95" s="208" t="str">
        <f>IF(OR($C95="",'1042Bf Données de base trav.'!M189=""),"",'1042Bf Données de base trav.'!M189)</f>
        <v/>
      </c>
      <c r="S95" s="207" t="str">
        <f t="shared" si="14"/>
        <v/>
      </c>
      <c r="T95" s="207" t="str">
        <f t="shared" si="15"/>
        <v/>
      </c>
      <c r="U95" s="209">
        <f t="shared" si="16"/>
        <v>0</v>
      </c>
      <c r="V95" s="209">
        <f t="shared" si="17"/>
        <v>0</v>
      </c>
      <c r="W95" s="209">
        <f t="shared" si="18"/>
        <v>0</v>
      </c>
      <c r="X95" s="209">
        <f t="shared" si="19"/>
        <v>0</v>
      </c>
      <c r="Y95" s="209">
        <f t="shared" si="20"/>
        <v>0</v>
      </c>
      <c r="Z95" s="209">
        <f t="shared" si="21"/>
        <v>0</v>
      </c>
      <c r="AA95" s="200">
        <f t="shared" si="22"/>
        <v>0</v>
      </c>
    </row>
    <row r="96" spans="1:27" s="201" customFormat="1" ht="16.899999999999999" customHeight="1">
      <c r="A96" s="335" t="str">
        <f>IF('1042Bf Données de base trav.'!A92="","",'1042Bf Données de base trav.'!A92)</f>
        <v/>
      </c>
      <c r="B96" s="469" t="str">
        <f>IF('1042Bf Données de base trav.'!B92="","",'1042Bf Données de base trav.'!B92)</f>
        <v/>
      </c>
      <c r="C96" s="598" t="str">
        <f>IF('1042Bf Données de base trav.'!C92="","",'1042Bf Données de base trav.'!C92)</f>
        <v/>
      </c>
      <c r="D96" s="599"/>
      <c r="E96" s="493" t="str">
        <f>IF('1042Bf Données de base trav.'!D92="","",'1042Bf Données de base trav.'!D92)</f>
        <v/>
      </c>
      <c r="F96" s="467" t="str">
        <f>IF(A96="","",'1042Bf Données de base trav.'!M92)</f>
        <v/>
      </c>
      <c r="G96" s="175"/>
      <c r="H96" s="143"/>
      <c r="I96" s="143"/>
      <c r="J96" s="75" t="str">
        <f t="shared" si="12"/>
        <v/>
      </c>
      <c r="K96" s="174" t="str">
        <f>IF(A96="","",'1042Bf Données de base trav.'!M92)</f>
        <v/>
      </c>
      <c r="L96" s="175"/>
      <c r="M96" s="143"/>
      <c r="N96" s="143"/>
      <c r="O96" s="75" t="str">
        <f t="shared" si="13"/>
        <v/>
      </c>
      <c r="P96" s="207"/>
      <c r="Q96" s="208" t="str">
        <f>IF($C96="","",'1042Ef Décompte'!D96)</f>
        <v/>
      </c>
      <c r="R96" s="208" t="str">
        <f>IF(OR($C96="",'1042Bf Données de base trav.'!M190=""),"",'1042Bf Données de base trav.'!M190)</f>
        <v/>
      </c>
      <c r="S96" s="207" t="str">
        <f t="shared" si="14"/>
        <v/>
      </c>
      <c r="T96" s="207" t="str">
        <f t="shared" si="15"/>
        <v/>
      </c>
      <c r="U96" s="209">
        <f t="shared" si="16"/>
        <v>0</v>
      </c>
      <c r="V96" s="209">
        <f t="shared" si="17"/>
        <v>0</v>
      </c>
      <c r="W96" s="209">
        <f t="shared" si="18"/>
        <v>0</v>
      </c>
      <c r="X96" s="209">
        <f t="shared" si="19"/>
        <v>0</v>
      </c>
      <c r="Y96" s="209">
        <f t="shared" si="20"/>
        <v>0</v>
      </c>
      <c r="Z96" s="209">
        <f t="shared" si="21"/>
        <v>0</v>
      </c>
      <c r="AA96" s="200">
        <f t="shared" si="22"/>
        <v>0</v>
      </c>
    </row>
    <row r="97" spans="1:27" s="201" customFormat="1" ht="16.899999999999999" customHeight="1">
      <c r="A97" s="335" t="str">
        <f>IF('1042Bf Données de base trav.'!A93="","",'1042Bf Données de base trav.'!A93)</f>
        <v/>
      </c>
      <c r="B97" s="469" t="str">
        <f>IF('1042Bf Données de base trav.'!B93="","",'1042Bf Données de base trav.'!B93)</f>
        <v/>
      </c>
      <c r="C97" s="598" t="str">
        <f>IF('1042Bf Données de base trav.'!C93="","",'1042Bf Données de base trav.'!C93)</f>
        <v/>
      </c>
      <c r="D97" s="599"/>
      <c r="E97" s="493" t="str">
        <f>IF('1042Bf Données de base trav.'!D93="","",'1042Bf Données de base trav.'!D93)</f>
        <v/>
      </c>
      <c r="F97" s="467" t="str">
        <f>IF(A97="","",'1042Bf Données de base trav.'!M93)</f>
        <v/>
      </c>
      <c r="G97" s="175"/>
      <c r="H97" s="143"/>
      <c r="I97" s="143"/>
      <c r="J97" s="75" t="str">
        <f t="shared" si="12"/>
        <v/>
      </c>
      <c r="K97" s="174" t="str">
        <f>IF(A97="","",'1042Bf Données de base trav.'!M93)</f>
        <v/>
      </c>
      <c r="L97" s="175"/>
      <c r="M97" s="143"/>
      <c r="N97" s="143"/>
      <c r="O97" s="75" t="str">
        <f t="shared" si="13"/>
        <v/>
      </c>
      <c r="P97" s="207"/>
      <c r="Q97" s="208" t="str">
        <f>IF($C97="","",'1042Ef Décompte'!D97)</f>
        <v/>
      </c>
      <c r="R97" s="208" t="str">
        <f>IF(OR($C97="",'1042Bf Données de base trav.'!M191=""),"",'1042Bf Données de base trav.'!M191)</f>
        <v/>
      </c>
      <c r="S97" s="207" t="str">
        <f t="shared" si="14"/>
        <v/>
      </c>
      <c r="T97" s="207" t="str">
        <f t="shared" si="15"/>
        <v/>
      </c>
      <c r="U97" s="209">
        <f t="shared" si="16"/>
        <v>0</v>
      </c>
      <c r="V97" s="209">
        <f t="shared" si="17"/>
        <v>0</v>
      </c>
      <c r="W97" s="209">
        <f t="shared" si="18"/>
        <v>0</v>
      </c>
      <c r="X97" s="209">
        <f t="shared" si="19"/>
        <v>0</v>
      </c>
      <c r="Y97" s="209">
        <f t="shared" si="20"/>
        <v>0</v>
      </c>
      <c r="Z97" s="209">
        <f t="shared" si="21"/>
        <v>0</v>
      </c>
      <c r="AA97" s="200">
        <f t="shared" si="22"/>
        <v>0</v>
      </c>
    </row>
    <row r="98" spans="1:27" s="201" customFormat="1" ht="16.899999999999999" customHeight="1">
      <c r="A98" s="335" t="str">
        <f>IF('1042Bf Données de base trav.'!A94="","",'1042Bf Données de base trav.'!A94)</f>
        <v/>
      </c>
      <c r="B98" s="469" t="str">
        <f>IF('1042Bf Données de base trav.'!B94="","",'1042Bf Données de base trav.'!B94)</f>
        <v/>
      </c>
      <c r="C98" s="598" t="str">
        <f>IF('1042Bf Données de base trav.'!C94="","",'1042Bf Données de base trav.'!C94)</f>
        <v/>
      </c>
      <c r="D98" s="599"/>
      <c r="E98" s="493" t="str">
        <f>IF('1042Bf Données de base trav.'!D94="","",'1042Bf Données de base trav.'!D94)</f>
        <v/>
      </c>
      <c r="F98" s="467" t="str">
        <f>IF(A98="","",'1042Bf Données de base trav.'!M94)</f>
        <v/>
      </c>
      <c r="G98" s="175"/>
      <c r="H98" s="143"/>
      <c r="I98" s="143"/>
      <c r="J98" s="75" t="str">
        <f t="shared" si="12"/>
        <v/>
      </c>
      <c r="K98" s="174" t="str">
        <f>IF(A98="","",'1042Bf Données de base trav.'!M94)</f>
        <v/>
      </c>
      <c r="L98" s="175"/>
      <c r="M98" s="143"/>
      <c r="N98" s="143"/>
      <c r="O98" s="75" t="str">
        <f t="shared" si="13"/>
        <v/>
      </c>
      <c r="P98" s="207"/>
      <c r="Q98" s="208" t="str">
        <f>IF($C98="","",'1042Ef Décompte'!D98)</f>
        <v/>
      </c>
      <c r="R98" s="208" t="str">
        <f>IF(OR($C98="",'1042Bf Données de base trav.'!M192=""),"",'1042Bf Données de base trav.'!M192)</f>
        <v/>
      </c>
      <c r="S98" s="207" t="str">
        <f t="shared" si="14"/>
        <v/>
      </c>
      <c r="T98" s="207" t="str">
        <f t="shared" si="15"/>
        <v/>
      </c>
      <c r="U98" s="209">
        <f t="shared" si="16"/>
        <v>0</v>
      </c>
      <c r="V98" s="209">
        <f t="shared" si="17"/>
        <v>0</v>
      </c>
      <c r="W98" s="209">
        <f t="shared" si="18"/>
        <v>0</v>
      </c>
      <c r="X98" s="209">
        <f t="shared" si="19"/>
        <v>0</v>
      </c>
      <c r="Y98" s="209">
        <f t="shared" si="20"/>
        <v>0</v>
      </c>
      <c r="Z98" s="209">
        <f t="shared" si="21"/>
        <v>0</v>
      </c>
      <c r="AA98" s="200">
        <f t="shared" si="22"/>
        <v>0</v>
      </c>
    </row>
    <row r="99" spans="1:27" s="201" customFormat="1" ht="16.899999999999999" customHeight="1">
      <c r="A99" s="335" t="str">
        <f>IF('1042Bf Données de base trav.'!A95="","",'1042Bf Données de base trav.'!A95)</f>
        <v/>
      </c>
      <c r="B99" s="469" t="str">
        <f>IF('1042Bf Données de base trav.'!B95="","",'1042Bf Données de base trav.'!B95)</f>
        <v/>
      </c>
      <c r="C99" s="598" t="str">
        <f>IF('1042Bf Données de base trav.'!C95="","",'1042Bf Données de base trav.'!C95)</f>
        <v/>
      </c>
      <c r="D99" s="599"/>
      <c r="E99" s="493" t="str">
        <f>IF('1042Bf Données de base trav.'!D95="","",'1042Bf Données de base trav.'!D95)</f>
        <v/>
      </c>
      <c r="F99" s="467" t="str">
        <f>IF(A99="","",'1042Bf Données de base trav.'!M95)</f>
        <v/>
      </c>
      <c r="G99" s="175"/>
      <c r="H99" s="143"/>
      <c r="I99" s="143"/>
      <c r="J99" s="75" t="str">
        <f t="shared" si="12"/>
        <v/>
      </c>
      <c r="K99" s="174" t="str">
        <f>IF(A99="","",'1042Bf Données de base trav.'!M95)</f>
        <v/>
      </c>
      <c r="L99" s="175"/>
      <c r="M99" s="143"/>
      <c r="N99" s="143"/>
      <c r="O99" s="75" t="str">
        <f t="shared" si="13"/>
        <v/>
      </c>
      <c r="P99" s="207"/>
      <c r="Q99" s="208" t="str">
        <f>IF($C99="","",'1042Ef Décompte'!D99)</f>
        <v/>
      </c>
      <c r="R99" s="208" t="str">
        <f>IF(OR($C99="",'1042Bf Données de base trav.'!M193=""),"",'1042Bf Données de base trav.'!M193)</f>
        <v/>
      </c>
      <c r="S99" s="207" t="str">
        <f t="shared" si="14"/>
        <v/>
      </c>
      <c r="T99" s="207" t="str">
        <f t="shared" si="15"/>
        <v/>
      </c>
      <c r="U99" s="209">
        <f t="shared" si="16"/>
        <v>0</v>
      </c>
      <c r="V99" s="209">
        <f t="shared" si="17"/>
        <v>0</v>
      </c>
      <c r="W99" s="209">
        <f t="shared" si="18"/>
        <v>0</v>
      </c>
      <c r="X99" s="209">
        <f t="shared" si="19"/>
        <v>0</v>
      </c>
      <c r="Y99" s="209">
        <f t="shared" si="20"/>
        <v>0</v>
      </c>
      <c r="Z99" s="209">
        <f t="shared" si="21"/>
        <v>0</v>
      </c>
      <c r="AA99" s="200">
        <f t="shared" si="22"/>
        <v>0</v>
      </c>
    </row>
    <row r="100" spans="1:27" s="201" customFormat="1" ht="16.899999999999999" customHeight="1">
      <c r="A100" s="335" t="str">
        <f>IF('1042Bf Données de base trav.'!A96="","",'1042Bf Données de base trav.'!A96)</f>
        <v/>
      </c>
      <c r="B100" s="469" t="str">
        <f>IF('1042Bf Données de base trav.'!B96="","",'1042Bf Données de base trav.'!B96)</f>
        <v/>
      </c>
      <c r="C100" s="598" t="str">
        <f>IF('1042Bf Données de base trav.'!C96="","",'1042Bf Données de base trav.'!C96)</f>
        <v/>
      </c>
      <c r="D100" s="599"/>
      <c r="E100" s="493" t="str">
        <f>IF('1042Bf Données de base trav.'!D96="","",'1042Bf Données de base trav.'!D96)</f>
        <v/>
      </c>
      <c r="F100" s="467" t="str">
        <f>IF(A100="","",'1042Bf Données de base trav.'!M96)</f>
        <v/>
      </c>
      <c r="G100" s="175"/>
      <c r="H100" s="143"/>
      <c r="I100" s="143"/>
      <c r="J100" s="75" t="str">
        <f t="shared" si="12"/>
        <v/>
      </c>
      <c r="K100" s="174" t="str">
        <f>IF(A100="","",'1042Bf Données de base trav.'!M96)</f>
        <v/>
      </c>
      <c r="L100" s="175"/>
      <c r="M100" s="143"/>
      <c r="N100" s="143"/>
      <c r="O100" s="75" t="str">
        <f t="shared" si="13"/>
        <v/>
      </c>
      <c r="P100" s="207"/>
      <c r="Q100" s="208" t="str">
        <f>IF($C100="","",'1042Ef Décompte'!D100)</f>
        <v/>
      </c>
      <c r="R100" s="208" t="str">
        <f>IF(OR($C100="",'1042Bf Données de base trav.'!M194=""),"",'1042Bf Données de base trav.'!M194)</f>
        <v/>
      </c>
      <c r="S100" s="207" t="str">
        <f t="shared" si="14"/>
        <v/>
      </c>
      <c r="T100" s="207" t="str">
        <f t="shared" si="15"/>
        <v/>
      </c>
      <c r="U100" s="209">
        <f t="shared" si="16"/>
        <v>0</v>
      </c>
      <c r="V100" s="209">
        <f t="shared" si="17"/>
        <v>0</v>
      </c>
      <c r="W100" s="209">
        <f t="shared" si="18"/>
        <v>0</v>
      </c>
      <c r="X100" s="209">
        <f t="shared" si="19"/>
        <v>0</v>
      </c>
      <c r="Y100" s="209">
        <f t="shared" si="20"/>
        <v>0</v>
      </c>
      <c r="Z100" s="209">
        <f t="shared" si="21"/>
        <v>0</v>
      </c>
      <c r="AA100" s="200">
        <f t="shared" si="22"/>
        <v>0</v>
      </c>
    </row>
    <row r="101" spans="1:27" s="201" customFormat="1" ht="16.899999999999999" customHeight="1">
      <c r="A101" s="335" t="str">
        <f>IF('1042Bf Données de base trav.'!A97="","",'1042Bf Données de base trav.'!A97)</f>
        <v/>
      </c>
      <c r="B101" s="469" t="str">
        <f>IF('1042Bf Données de base trav.'!B97="","",'1042Bf Données de base trav.'!B97)</f>
        <v/>
      </c>
      <c r="C101" s="598" t="str">
        <f>IF('1042Bf Données de base trav.'!C97="","",'1042Bf Données de base trav.'!C97)</f>
        <v/>
      </c>
      <c r="D101" s="599"/>
      <c r="E101" s="493" t="str">
        <f>IF('1042Bf Données de base trav.'!D97="","",'1042Bf Données de base trav.'!D97)</f>
        <v/>
      </c>
      <c r="F101" s="467" t="str">
        <f>IF(A101="","",'1042Bf Données de base trav.'!M97)</f>
        <v/>
      </c>
      <c r="G101" s="175"/>
      <c r="H101" s="143"/>
      <c r="I101" s="143"/>
      <c r="J101" s="75" t="str">
        <f t="shared" si="12"/>
        <v/>
      </c>
      <c r="K101" s="174" t="str">
        <f>IF(A101="","",'1042Bf Données de base trav.'!M97)</f>
        <v/>
      </c>
      <c r="L101" s="175"/>
      <c r="M101" s="143"/>
      <c r="N101" s="143"/>
      <c r="O101" s="75" t="str">
        <f t="shared" si="13"/>
        <v/>
      </c>
      <c r="P101" s="207"/>
      <c r="Q101" s="208" t="str">
        <f>IF($C101="","",'1042Ef Décompte'!D101)</f>
        <v/>
      </c>
      <c r="R101" s="208" t="str">
        <f>IF(OR($C101="",'1042Bf Données de base trav.'!M195=""),"",'1042Bf Données de base trav.'!M195)</f>
        <v/>
      </c>
      <c r="S101" s="207" t="str">
        <f t="shared" si="14"/>
        <v/>
      </c>
      <c r="T101" s="207" t="str">
        <f t="shared" si="15"/>
        <v/>
      </c>
      <c r="U101" s="209">
        <f t="shared" si="16"/>
        <v>0</v>
      </c>
      <c r="V101" s="209">
        <f t="shared" si="17"/>
        <v>0</v>
      </c>
      <c r="W101" s="209">
        <f t="shared" si="18"/>
        <v>0</v>
      </c>
      <c r="X101" s="209">
        <f t="shared" si="19"/>
        <v>0</v>
      </c>
      <c r="Y101" s="209">
        <f t="shared" si="20"/>
        <v>0</v>
      </c>
      <c r="Z101" s="209">
        <f t="shared" si="21"/>
        <v>0</v>
      </c>
      <c r="AA101" s="200">
        <f t="shared" si="22"/>
        <v>0</v>
      </c>
    </row>
    <row r="102" spans="1:27" s="201" customFormat="1" ht="16.899999999999999" customHeight="1">
      <c r="A102" s="335" t="str">
        <f>IF('1042Bf Données de base trav.'!A98="","",'1042Bf Données de base trav.'!A98)</f>
        <v/>
      </c>
      <c r="B102" s="469" t="str">
        <f>IF('1042Bf Données de base trav.'!B98="","",'1042Bf Données de base trav.'!B98)</f>
        <v/>
      </c>
      <c r="C102" s="598" t="str">
        <f>IF('1042Bf Données de base trav.'!C98="","",'1042Bf Données de base trav.'!C98)</f>
        <v/>
      </c>
      <c r="D102" s="599"/>
      <c r="E102" s="493" t="str">
        <f>IF('1042Bf Données de base trav.'!D98="","",'1042Bf Données de base trav.'!D98)</f>
        <v/>
      </c>
      <c r="F102" s="467" t="str">
        <f>IF(A102="","",'1042Bf Données de base trav.'!M98)</f>
        <v/>
      </c>
      <c r="G102" s="175"/>
      <c r="H102" s="143"/>
      <c r="I102" s="143"/>
      <c r="J102" s="75" t="str">
        <f t="shared" si="12"/>
        <v/>
      </c>
      <c r="K102" s="174" t="str">
        <f>IF(A102="","",'1042Bf Données de base trav.'!M98)</f>
        <v/>
      </c>
      <c r="L102" s="175"/>
      <c r="M102" s="143"/>
      <c r="N102" s="143"/>
      <c r="O102" s="75" t="str">
        <f t="shared" si="13"/>
        <v/>
      </c>
      <c r="P102" s="207"/>
      <c r="Q102" s="208" t="str">
        <f>IF($C102="","",'1042Ef Décompte'!D102)</f>
        <v/>
      </c>
      <c r="R102" s="208" t="str">
        <f>IF(OR($C102="",'1042Bf Données de base trav.'!M196=""),"",'1042Bf Données de base trav.'!M196)</f>
        <v/>
      </c>
      <c r="S102" s="207" t="str">
        <f t="shared" si="14"/>
        <v/>
      </c>
      <c r="T102" s="207" t="str">
        <f t="shared" si="15"/>
        <v/>
      </c>
      <c r="U102" s="209">
        <f t="shared" si="16"/>
        <v>0</v>
      </c>
      <c r="V102" s="209">
        <f t="shared" si="17"/>
        <v>0</v>
      </c>
      <c r="W102" s="209">
        <f t="shared" si="18"/>
        <v>0</v>
      </c>
      <c r="X102" s="209">
        <f t="shared" si="19"/>
        <v>0</v>
      </c>
      <c r="Y102" s="209">
        <f t="shared" si="20"/>
        <v>0</v>
      </c>
      <c r="Z102" s="209">
        <f t="shared" si="21"/>
        <v>0</v>
      </c>
      <c r="AA102" s="200">
        <f t="shared" si="22"/>
        <v>0</v>
      </c>
    </row>
    <row r="103" spans="1:27" s="201" customFormat="1" ht="16.899999999999999" customHeight="1">
      <c r="A103" s="335" t="str">
        <f>IF('1042Bf Données de base trav.'!A99="","",'1042Bf Données de base trav.'!A99)</f>
        <v/>
      </c>
      <c r="B103" s="469" t="str">
        <f>IF('1042Bf Données de base trav.'!B99="","",'1042Bf Données de base trav.'!B99)</f>
        <v/>
      </c>
      <c r="C103" s="598" t="str">
        <f>IF('1042Bf Données de base trav.'!C99="","",'1042Bf Données de base trav.'!C99)</f>
        <v/>
      </c>
      <c r="D103" s="599"/>
      <c r="E103" s="493" t="str">
        <f>IF('1042Bf Données de base trav.'!D99="","",'1042Bf Données de base trav.'!D99)</f>
        <v/>
      </c>
      <c r="F103" s="467" t="str">
        <f>IF(A103="","",'1042Bf Données de base trav.'!M99)</f>
        <v/>
      </c>
      <c r="G103" s="175"/>
      <c r="H103" s="143"/>
      <c r="I103" s="143"/>
      <c r="J103" s="75" t="str">
        <f t="shared" si="12"/>
        <v/>
      </c>
      <c r="K103" s="174" t="str">
        <f>IF(A103="","",'1042Bf Données de base trav.'!M99)</f>
        <v/>
      </c>
      <c r="L103" s="175"/>
      <c r="M103" s="143"/>
      <c r="N103" s="143"/>
      <c r="O103" s="75" t="str">
        <f t="shared" si="13"/>
        <v/>
      </c>
      <c r="P103" s="207"/>
      <c r="Q103" s="208" t="str">
        <f>IF($C103="","",'1042Ef Décompte'!D103)</f>
        <v/>
      </c>
      <c r="R103" s="208" t="str">
        <f>IF(OR($C103="",'1042Bf Données de base trav.'!M197=""),"",'1042Bf Données de base trav.'!M197)</f>
        <v/>
      </c>
      <c r="S103" s="207" t="str">
        <f t="shared" si="14"/>
        <v/>
      </c>
      <c r="T103" s="207" t="str">
        <f t="shared" si="15"/>
        <v/>
      </c>
      <c r="U103" s="209">
        <f t="shared" si="16"/>
        <v>0</v>
      </c>
      <c r="V103" s="209">
        <f t="shared" si="17"/>
        <v>0</v>
      </c>
      <c r="W103" s="209">
        <f t="shared" si="18"/>
        <v>0</v>
      </c>
      <c r="X103" s="209">
        <f t="shared" si="19"/>
        <v>0</v>
      </c>
      <c r="Y103" s="209">
        <f t="shared" si="20"/>
        <v>0</v>
      </c>
      <c r="Z103" s="209">
        <f t="shared" si="21"/>
        <v>0</v>
      </c>
      <c r="AA103" s="200">
        <f t="shared" si="22"/>
        <v>0</v>
      </c>
    </row>
    <row r="104" spans="1:27" s="201" customFormat="1" ht="16.899999999999999" customHeight="1">
      <c r="A104" s="335" t="str">
        <f>IF('1042Bf Données de base trav.'!A100="","",'1042Bf Données de base trav.'!A100)</f>
        <v/>
      </c>
      <c r="B104" s="469" t="str">
        <f>IF('1042Bf Données de base trav.'!B100="","",'1042Bf Données de base trav.'!B100)</f>
        <v/>
      </c>
      <c r="C104" s="598" t="str">
        <f>IF('1042Bf Données de base trav.'!C100="","",'1042Bf Données de base trav.'!C100)</f>
        <v/>
      </c>
      <c r="D104" s="599"/>
      <c r="E104" s="493" t="str">
        <f>IF('1042Bf Données de base trav.'!D100="","",'1042Bf Données de base trav.'!D100)</f>
        <v/>
      </c>
      <c r="F104" s="467" t="str">
        <f>IF(A104="","",'1042Bf Données de base trav.'!M100)</f>
        <v/>
      </c>
      <c r="G104" s="175"/>
      <c r="H104" s="143"/>
      <c r="I104" s="143"/>
      <c r="J104" s="75" t="str">
        <f t="shared" si="12"/>
        <v/>
      </c>
      <c r="K104" s="174" t="str">
        <f>IF(A104="","",'1042Bf Données de base trav.'!M100)</f>
        <v/>
      </c>
      <c r="L104" s="175"/>
      <c r="M104" s="143"/>
      <c r="N104" s="143"/>
      <c r="O104" s="75" t="str">
        <f t="shared" si="13"/>
        <v/>
      </c>
      <c r="P104" s="207"/>
      <c r="Q104" s="208" t="str">
        <f>IF($C104="","",'1042Ef Décompte'!D104)</f>
        <v/>
      </c>
      <c r="R104" s="208" t="str">
        <f>IF(OR($C104="",'1042Bf Données de base trav.'!M198=""),"",'1042Bf Données de base trav.'!M198)</f>
        <v/>
      </c>
      <c r="S104" s="207" t="str">
        <f t="shared" si="14"/>
        <v/>
      </c>
      <c r="T104" s="207" t="str">
        <f t="shared" si="15"/>
        <v/>
      </c>
      <c r="U104" s="209">
        <f t="shared" si="16"/>
        <v>0</v>
      </c>
      <c r="V104" s="209">
        <f t="shared" si="17"/>
        <v>0</v>
      </c>
      <c r="W104" s="209">
        <f t="shared" si="18"/>
        <v>0</v>
      </c>
      <c r="X104" s="209">
        <f t="shared" si="19"/>
        <v>0</v>
      </c>
      <c r="Y104" s="209">
        <f t="shared" si="20"/>
        <v>0</v>
      </c>
      <c r="Z104" s="209">
        <f t="shared" si="21"/>
        <v>0</v>
      </c>
      <c r="AA104" s="200">
        <f t="shared" si="22"/>
        <v>0</v>
      </c>
    </row>
    <row r="105" spans="1:27" s="201" customFormat="1" ht="16.899999999999999" customHeight="1">
      <c r="A105" s="335" t="str">
        <f>IF('1042Bf Données de base trav.'!A101="","",'1042Bf Données de base trav.'!A101)</f>
        <v/>
      </c>
      <c r="B105" s="469" t="str">
        <f>IF('1042Bf Données de base trav.'!B101="","",'1042Bf Données de base trav.'!B101)</f>
        <v/>
      </c>
      <c r="C105" s="598" t="str">
        <f>IF('1042Bf Données de base trav.'!C101="","",'1042Bf Données de base trav.'!C101)</f>
        <v/>
      </c>
      <c r="D105" s="599"/>
      <c r="E105" s="493" t="str">
        <f>IF('1042Bf Données de base trav.'!D101="","",'1042Bf Données de base trav.'!D101)</f>
        <v/>
      </c>
      <c r="F105" s="467" t="str">
        <f>IF(A105="","",'1042Bf Données de base trav.'!M101)</f>
        <v/>
      </c>
      <c r="G105" s="175"/>
      <c r="H105" s="143"/>
      <c r="I105" s="143"/>
      <c r="J105" s="75" t="str">
        <f t="shared" si="12"/>
        <v/>
      </c>
      <c r="K105" s="174" t="str">
        <f>IF(A105="","",'1042Bf Données de base trav.'!M101)</f>
        <v/>
      </c>
      <c r="L105" s="175"/>
      <c r="M105" s="143"/>
      <c r="N105" s="143"/>
      <c r="O105" s="75" t="str">
        <f t="shared" si="13"/>
        <v/>
      </c>
      <c r="P105" s="207"/>
      <c r="Q105" s="208" t="str">
        <f>IF($C105="","",'1042Ef Décompte'!D105)</f>
        <v/>
      </c>
      <c r="R105" s="208" t="str">
        <f>IF(OR($C105="",'1042Bf Données de base trav.'!M199=""),"",'1042Bf Données de base trav.'!M199)</f>
        <v/>
      </c>
      <c r="S105" s="207" t="str">
        <f t="shared" si="14"/>
        <v/>
      </c>
      <c r="T105" s="207" t="str">
        <f t="shared" si="15"/>
        <v/>
      </c>
      <c r="U105" s="209">
        <f t="shared" si="16"/>
        <v>0</v>
      </c>
      <c r="V105" s="209">
        <f t="shared" si="17"/>
        <v>0</v>
      </c>
      <c r="W105" s="209">
        <f t="shared" si="18"/>
        <v>0</v>
      </c>
      <c r="X105" s="209">
        <f t="shared" si="19"/>
        <v>0</v>
      </c>
      <c r="Y105" s="209">
        <f t="shared" si="20"/>
        <v>0</v>
      </c>
      <c r="Z105" s="209">
        <f t="shared" si="21"/>
        <v>0</v>
      </c>
      <c r="AA105" s="200">
        <f t="shared" si="22"/>
        <v>0</v>
      </c>
    </row>
    <row r="106" spans="1:27" s="201" customFormat="1" ht="16.899999999999999" customHeight="1">
      <c r="A106" s="335" t="str">
        <f>IF('1042Bf Données de base trav.'!A102="","",'1042Bf Données de base trav.'!A102)</f>
        <v/>
      </c>
      <c r="B106" s="469" t="str">
        <f>IF('1042Bf Données de base trav.'!B102="","",'1042Bf Données de base trav.'!B102)</f>
        <v/>
      </c>
      <c r="C106" s="598" t="str">
        <f>IF('1042Bf Données de base trav.'!C102="","",'1042Bf Données de base trav.'!C102)</f>
        <v/>
      </c>
      <c r="D106" s="599"/>
      <c r="E106" s="493" t="str">
        <f>IF('1042Bf Données de base trav.'!D102="","",'1042Bf Données de base trav.'!D102)</f>
        <v/>
      </c>
      <c r="F106" s="467" t="str">
        <f>IF(A106="","",'1042Bf Données de base trav.'!M102)</f>
        <v/>
      </c>
      <c r="G106" s="175"/>
      <c r="H106" s="143"/>
      <c r="I106" s="143"/>
      <c r="J106" s="75" t="str">
        <f t="shared" si="12"/>
        <v/>
      </c>
      <c r="K106" s="174" t="str">
        <f>IF(A106="","",'1042Bf Données de base trav.'!M102)</f>
        <v/>
      </c>
      <c r="L106" s="175"/>
      <c r="M106" s="143"/>
      <c r="N106" s="143"/>
      <c r="O106" s="75" t="str">
        <f t="shared" si="13"/>
        <v/>
      </c>
      <c r="P106" s="207"/>
      <c r="Q106" s="208" t="str">
        <f>IF($C106="","",'1042Ef Décompte'!D106)</f>
        <v/>
      </c>
      <c r="R106" s="208" t="str">
        <f>IF(OR($C106="",'1042Bf Données de base trav.'!M200=""),"",'1042Bf Données de base trav.'!M200)</f>
        <v/>
      </c>
      <c r="S106" s="207" t="str">
        <f t="shared" si="14"/>
        <v/>
      </c>
      <c r="T106" s="207" t="str">
        <f t="shared" si="15"/>
        <v/>
      </c>
      <c r="U106" s="209">
        <f t="shared" si="16"/>
        <v>0</v>
      </c>
      <c r="V106" s="209">
        <f t="shared" si="17"/>
        <v>0</v>
      </c>
      <c r="W106" s="209">
        <f t="shared" si="18"/>
        <v>0</v>
      </c>
      <c r="X106" s="209">
        <f t="shared" si="19"/>
        <v>0</v>
      </c>
      <c r="Y106" s="209">
        <f t="shared" si="20"/>
        <v>0</v>
      </c>
      <c r="Z106" s="209">
        <f t="shared" si="21"/>
        <v>0</v>
      </c>
      <c r="AA106" s="200">
        <f t="shared" si="22"/>
        <v>0</v>
      </c>
    </row>
    <row r="107" spans="1:27" s="201" customFormat="1" ht="16.899999999999999" customHeight="1">
      <c r="A107" s="335" t="str">
        <f>IF('1042Bf Données de base trav.'!A103="","",'1042Bf Données de base trav.'!A103)</f>
        <v/>
      </c>
      <c r="B107" s="469" t="str">
        <f>IF('1042Bf Données de base trav.'!B103="","",'1042Bf Données de base trav.'!B103)</f>
        <v/>
      </c>
      <c r="C107" s="598" t="str">
        <f>IF('1042Bf Données de base trav.'!C103="","",'1042Bf Données de base trav.'!C103)</f>
        <v/>
      </c>
      <c r="D107" s="599"/>
      <c r="E107" s="493" t="str">
        <f>IF('1042Bf Données de base trav.'!D103="","",'1042Bf Données de base trav.'!D103)</f>
        <v/>
      </c>
      <c r="F107" s="467" t="str">
        <f>IF(A107="","",'1042Bf Données de base trav.'!M103)</f>
        <v/>
      </c>
      <c r="G107" s="175"/>
      <c r="H107" s="143"/>
      <c r="I107" s="143"/>
      <c r="J107" s="75" t="str">
        <f t="shared" si="12"/>
        <v/>
      </c>
      <c r="K107" s="174" t="str">
        <f>IF(A107="","",'1042Bf Données de base trav.'!M103)</f>
        <v/>
      </c>
      <c r="L107" s="175"/>
      <c r="M107" s="143"/>
      <c r="N107" s="143"/>
      <c r="O107" s="75" t="str">
        <f t="shared" si="13"/>
        <v/>
      </c>
      <c r="P107" s="207"/>
      <c r="Q107" s="208" t="str">
        <f>IF($C107="","",'1042Ef Décompte'!D107)</f>
        <v/>
      </c>
      <c r="R107" s="208" t="str">
        <f>IF(OR($C107="",'1042Bf Données de base trav.'!M201=""),"",'1042Bf Données de base trav.'!M201)</f>
        <v/>
      </c>
      <c r="S107" s="207" t="str">
        <f t="shared" si="14"/>
        <v/>
      </c>
      <c r="T107" s="207" t="str">
        <f t="shared" si="15"/>
        <v/>
      </c>
      <c r="U107" s="209">
        <f t="shared" si="16"/>
        <v>0</v>
      </c>
      <c r="V107" s="209">
        <f t="shared" si="17"/>
        <v>0</v>
      </c>
      <c r="W107" s="209">
        <f t="shared" si="18"/>
        <v>0</v>
      </c>
      <c r="X107" s="209">
        <f t="shared" si="19"/>
        <v>0</v>
      </c>
      <c r="Y107" s="209">
        <f t="shared" si="20"/>
        <v>0</v>
      </c>
      <c r="Z107" s="209">
        <f t="shared" si="21"/>
        <v>0</v>
      </c>
      <c r="AA107" s="200">
        <f t="shared" si="22"/>
        <v>0</v>
      </c>
    </row>
    <row r="108" spans="1:27" s="201" customFormat="1" ht="16.899999999999999" customHeight="1">
      <c r="A108" s="335" t="str">
        <f>IF('1042Bf Données de base trav.'!A104="","",'1042Bf Données de base trav.'!A104)</f>
        <v/>
      </c>
      <c r="B108" s="469" t="str">
        <f>IF('1042Bf Données de base trav.'!B104="","",'1042Bf Données de base trav.'!B104)</f>
        <v/>
      </c>
      <c r="C108" s="598" t="str">
        <f>IF('1042Bf Données de base trav.'!C104="","",'1042Bf Données de base trav.'!C104)</f>
        <v/>
      </c>
      <c r="D108" s="599"/>
      <c r="E108" s="493" t="str">
        <f>IF('1042Bf Données de base trav.'!D104="","",'1042Bf Données de base trav.'!D104)</f>
        <v/>
      </c>
      <c r="F108" s="467" t="str">
        <f>IF(A108="","",'1042Bf Données de base trav.'!M104)</f>
        <v/>
      </c>
      <c r="G108" s="175"/>
      <c r="H108" s="143"/>
      <c r="I108" s="143"/>
      <c r="J108" s="75" t="str">
        <f t="shared" si="12"/>
        <v/>
      </c>
      <c r="K108" s="174" t="str">
        <f>IF(A108="","",'1042Bf Données de base trav.'!M104)</f>
        <v/>
      </c>
      <c r="L108" s="175"/>
      <c r="M108" s="143"/>
      <c r="N108" s="143"/>
      <c r="O108" s="75" t="str">
        <f t="shared" si="13"/>
        <v/>
      </c>
      <c r="P108" s="207"/>
      <c r="Q108" s="208" t="str">
        <f>IF($C108="","",'1042Ef Décompte'!D108)</f>
        <v/>
      </c>
      <c r="R108" s="208" t="str">
        <f>IF(OR($C108="",'1042Bf Données de base trav.'!M202=""),"",'1042Bf Données de base trav.'!M202)</f>
        <v/>
      </c>
      <c r="S108" s="207" t="str">
        <f t="shared" si="14"/>
        <v/>
      </c>
      <c r="T108" s="207" t="str">
        <f t="shared" si="15"/>
        <v/>
      </c>
      <c r="U108" s="209">
        <f t="shared" si="16"/>
        <v>0</v>
      </c>
      <c r="V108" s="209">
        <f t="shared" si="17"/>
        <v>0</v>
      </c>
      <c r="W108" s="209">
        <f t="shared" si="18"/>
        <v>0</v>
      </c>
      <c r="X108" s="209">
        <f t="shared" si="19"/>
        <v>0</v>
      </c>
      <c r="Y108" s="209">
        <f t="shared" si="20"/>
        <v>0</v>
      </c>
      <c r="Z108" s="209">
        <f t="shared" si="21"/>
        <v>0</v>
      </c>
      <c r="AA108" s="200">
        <f t="shared" si="22"/>
        <v>0</v>
      </c>
    </row>
    <row r="109" spans="1:27" s="201" customFormat="1" ht="16.899999999999999" customHeight="1">
      <c r="A109" s="335" t="str">
        <f>IF('1042Bf Données de base trav.'!A105="","",'1042Bf Données de base trav.'!A105)</f>
        <v/>
      </c>
      <c r="B109" s="469" t="str">
        <f>IF('1042Bf Données de base trav.'!B105="","",'1042Bf Données de base trav.'!B105)</f>
        <v/>
      </c>
      <c r="C109" s="598" t="str">
        <f>IF('1042Bf Données de base trav.'!C105="","",'1042Bf Données de base trav.'!C105)</f>
        <v/>
      </c>
      <c r="D109" s="599"/>
      <c r="E109" s="493" t="str">
        <f>IF('1042Bf Données de base trav.'!D105="","",'1042Bf Données de base trav.'!D105)</f>
        <v/>
      </c>
      <c r="F109" s="467" t="str">
        <f>IF(A109="","",'1042Bf Données de base trav.'!M105)</f>
        <v/>
      </c>
      <c r="G109" s="175"/>
      <c r="H109" s="143"/>
      <c r="I109" s="143"/>
      <c r="J109" s="75" t="str">
        <f t="shared" si="12"/>
        <v/>
      </c>
      <c r="K109" s="174" t="str">
        <f>IF(A109="","",'1042Bf Données de base trav.'!M105)</f>
        <v/>
      </c>
      <c r="L109" s="175"/>
      <c r="M109" s="143"/>
      <c r="N109" s="143"/>
      <c r="O109" s="75" t="str">
        <f t="shared" si="13"/>
        <v/>
      </c>
      <c r="P109" s="207"/>
      <c r="Q109" s="208" t="str">
        <f>IF($C109="","",'1042Ef Décompte'!D109)</f>
        <v/>
      </c>
      <c r="R109" s="208" t="str">
        <f>IF(OR($C109="",'1042Bf Données de base trav.'!M203=""),"",'1042Bf Données de base trav.'!M203)</f>
        <v/>
      </c>
      <c r="S109" s="207" t="str">
        <f t="shared" si="14"/>
        <v/>
      </c>
      <c r="T109" s="207" t="str">
        <f t="shared" si="15"/>
        <v/>
      </c>
      <c r="U109" s="209">
        <f t="shared" si="16"/>
        <v>0</v>
      </c>
      <c r="V109" s="209">
        <f t="shared" si="17"/>
        <v>0</v>
      </c>
      <c r="W109" s="209">
        <f t="shared" si="18"/>
        <v>0</v>
      </c>
      <c r="X109" s="209">
        <f t="shared" si="19"/>
        <v>0</v>
      </c>
      <c r="Y109" s="209">
        <f t="shared" si="20"/>
        <v>0</v>
      </c>
      <c r="Z109" s="209">
        <f t="shared" si="21"/>
        <v>0</v>
      </c>
      <c r="AA109" s="200">
        <f t="shared" si="22"/>
        <v>0</v>
      </c>
    </row>
    <row r="110" spans="1:27" s="201" customFormat="1" ht="16.899999999999999" customHeight="1">
      <c r="A110" s="335" t="str">
        <f>IF('1042Bf Données de base trav.'!A106="","",'1042Bf Données de base trav.'!A106)</f>
        <v/>
      </c>
      <c r="B110" s="469" t="str">
        <f>IF('1042Bf Données de base trav.'!B106="","",'1042Bf Données de base trav.'!B106)</f>
        <v/>
      </c>
      <c r="C110" s="598" t="str">
        <f>IF('1042Bf Données de base trav.'!C106="","",'1042Bf Données de base trav.'!C106)</f>
        <v/>
      </c>
      <c r="D110" s="599"/>
      <c r="E110" s="493" t="str">
        <f>IF('1042Bf Données de base trav.'!D106="","",'1042Bf Données de base trav.'!D106)</f>
        <v/>
      </c>
      <c r="F110" s="467" t="str">
        <f>IF(A110="","",'1042Bf Données de base trav.'!M106)</f>
        <v/>
      </c>
      <c r="G110" s="175"/>
      <c r="H110" s="143"/>
      <c r="I110" s="143"/>
      <c r="J110" s="75" t="str">
        <f t="shared" si="12"/>
        <v/>
      </c>
      <c r="K110" s="174" t="str">
        <f>IF(A110="","",'1042Bf Données de base trav.'!M106)</f>
        <v/>
      </c>
      <c r="L110" s="175"/>
      <c r="M110" s="143"/>
      <c r="N110" s="143"/>
      <c r="O110" s="75" t="str">
        <f t="shared" si="13"/>
        <v/>
      </c>
      <c r="P110" s="207"/>
      <c r="Q110" s="208" t="str">
        <f>IF($C110="","",'1042Ef Décompte'!D110)</f>
        <v/>
      </c>
      <c r="R110" s="208" t="str">
        <f>IF(OR($C110="",'1042Bf Données de base trav.'!M204=""),"",'1042Bf Données de base trav.'!M204)</f>
        <v/>
      </c>
      <c r="S110" s="207" t="str">
        <f t="shared" si="14"/>
        <v/>
      </c>
      <c r="T110" s="207" t="str">
        <f t="shared" si="15"/>
        <v/>
      </c>
      <c r="U110" s="209">
        <f t="shared" si="16"/>
        <v>0</v>
      </c>
      <c r="V110" s="209">
        <f t="shared" si="17"/>
        <v>0</v>
      </c>
      <c r="W110" s="209">
        <f t="shared" si="18"/>
        <v>0</v>
      </c>
      <c r="X110" s="209">
        <f t="shared" si="19"/>
        <v>0</v>
      </c>
      <c r="Y110" s="209">
        <f t="shared" si="20"/>
        <v>0</v>
      </c>
      <c r="Z110" s="209">
        <f t="shared" si="21"/>
        <v>0</v>
      </c>
      <c r="AA110" s="200">
        <f t="shared" si="22"/>
        <v>0</v>
      </c>
    </row>
    <row r="111" spans="1:27" s="201" customFormat="1" ht="16.899999999999999" customHeight="1">
      <c r="A111" s="335" t="str">
        <f>IF('1042Bf Données de base trav.'!A107="","",'1042Bf Données de base trav.'!A107)</f>
        <v/>
      </c>
      <c r="B111" s="469" t="str">
        <f>IF('1042Bf Données de base trav.'!B107="","",'1042Bf Données de base trav.'!B107)</f>
        <v/>
      </c>
      <c r="C111" s="598" t="str">
        <f>IF('1042Bf Données de base trav.'!C107="","",'1042Bf Données de base trav.'!C107)</f>
        <v/>
      </c>
      <c r="D111" s="599"/>
      <c r="E111" s="493" t="str">
        <f>IF('1042Bf Données de base trav.'!D107="","",'1042Bf Données de base trav.'!D107)</f>
        <v/>
      </c>
      <c r="F111" s="467" t="str">
        <f>IF(A111="","",'1042Bf Données de base trav.'!M107)</f>
        <v/>
      </c>
      <c r="G111" s="175"/>
      <c r="H111" s="143"/>
      <c r="I111" s="143"/>
      <c r="J111" s="75" t="str">
        <f t="shared" si="12"/>
        <v/>
      </c>
      <c r="K111" s="174" t="str">
        <f>IF(A111="","",'1042Bf Données de base trav.'!M107)</f>
        <v/>
      </c>
      <c r="L111" s="175"/>
      <c r="M111" s="143"/>
      <c r="N111" s="143"/>
      <c r="O111" s="75" t="str">
        <f t="shared" si="13"/>
        <v/>
      </c>
      <c r="P111" s="207"/>
      <c r="Q111" s="208" t="str">
        <f>IF($C111="","",'1042Ef Décompte'!D111)</f>
        <v/>
      </c>
      <c r="R111" s="208" t="str">
        <f>IF(OR($C111="",'1042Bf Données de base trav.'!M205=""),"",'1042Bf Données de base trav.'!M205)</f>
        <v/>
      </c>
      <c r="S111" s="207" t="str">
        <f t="shared" si="14"/>
        <v/>
      </c>
      <c r="T111" s="207" t="str">
        <f t="shared" si="15"/>
        <v/>
      </c>
      <c r="U111" s="209">
        <f t="shared" si="16"/>
        <v>0</v>
      </c>
      <c r="V111" s="209">
        <f t="shared" si="17"/>
        <v>0</v>
      </c>
      <c r="W111" s="209">
        <f t="shared" si="18"/>
        <v>0</v>
      </c>
      <c r="X111" s="209">
        <f t="shared" si="19"/>
        <v>0</v>
      </c>
      <c r="Y111" s="209">
        <f t="shared" si="20"/>
        <v>0</v>
      </c>
      <c r="Z111" s="209">
        <f t="shared" si="21"/>
        <v>0</v>
      </c>
      <c r="AA111" s="200">
        <f t="shared" si="22"/>
        <v>0</v>
      </c>
    </row>
    <row r="112" spans="1:27" s="201" customFormat="1" ht="16.899999999999999" customHeight="1">
      <c r="A112" s="335" t="str">
        <f>IF('1042Bf Données de base trav.'!A108="","",'1042Bf Données de base trav.'!A108)</f>
        <v/>
      </c>
      <c r="B112" s="469" t="str">
        <f>IF('1042Bf Données de base trav.'!B108="","",'1042Bf Données de base trav.'!B108)</f>
        <v/>
      </c>
      <c r="C112" s="598" t="str">
        <f>IF('1042Bf Données de base trav.'!C108="","",'1042Bf Données de base trav.'!C108)</f>
        <v/>
      </c>
      <c r="D112" s="599"/>
      <c r="E112" s="493" t="str">
        <f>IF('1042Bf Données de base trav.'!D108="","",'1042Bf Données de base trav.'!D108)</f>
        <v/>
      </c>
      <c r="F112" s="467" t="str">
        <f>IF(A112="","",'1042Bf Données de base trav.'!M108)</f>
        <v/>
      </c>
      <c r="G112" s="175"/>
      <c r="H112" s="143"/>
      <c r="I112" s="143"/>
      <c r="J112" s="75" t="str">
        <f t="shared" si="12"/>
        <v/>
      </c>
      <c r="K112" s="174" t="str">
        <f>IF(A112="","",'1042Bf Données de base trav.'!M108)</f>
        <v/>
      </c>
      <c r="L112" s="175"/>
      <c r="M112" s="143"/>
      <c r="N112" s="143"/>
      <c r="O112" s="75" t="str">
        <f t="shared" si="13"/>
        <v/>
      </c>
      <c r="P112" s="207"/>
      <c r="Q112" s="208" t="str">
        <f>IF($C112="","",'1042Ef Décompte'!D112)</f>
        <v/>
      </c>
      <c r="R112" s="208" t="str">
        <f>IF(OR($C112="",'1042Bf Données de base trav.'!M206=""),"",'1042Bf Données de base trav.'!M206)</f>
        <v/>
      </c>
      <c r="S112" s="207" t="str">
        <f t="shared" si="14"/>
        <v/>
      </c>
      <c r="T112" s="207" t="str">
        <f t="shared" si="15"/>
        <v/>
      </c>
      <c r="U112" s="209">
        <f t="shared" si="16"/>
        <v>0</v>
      </c>
      <c r="V112" s="209">
        <f t="shared" si="17"/>
        <v>0</v>
      </c>
      <c r="W112" s="209">
        <f t="shared" si="18"/>
        <v>0</v>
      </c>
      <c r="X112" s="209">
        <f t="shared" si="19"/>
        <v>0</v>
      </c>
      <c r="Y112" s="209">
        <f t="shared" si="20"/>
        <v>0</v>
      </c>
      <c r="Z112" s="209">
        <f t="shared" si="21"/>
        <v>0</v>
      </c>
      <c r="AA112" s="200">
        <f t="shared" si="22"/>
        <v>0</v>
      </c>
    </row>
    <row r="113" spans="1:27" s="201" customFormat="1" ht="16.899999999999999" customHeight="1">
      <c r="A113" s="335" t="str">
        <f>IF('1042Bf Données de base trav.'!A109="","",'1042Bf Données de base trav.'!A109)</f>
        <v/>
      </c>
      <c r="B113" s="469" t="str">
        <f>IF('1042Bf Données de base trav.'!B109="","",'1042Bf Données de base trav.'!B109)</f>
        <v/>
      </c>
      <c r="C113" s="598" t="str">
        <f>IF('1042Bf Données de base trav.'!C109="","",'1042Bf Données de base trav.'!C109)</f>
        <v/>
      </c>
      <c r="D113" s="599"/>
      <c r="E113" s="493" t="str">
        <f>IF('1042Bf Données de base trav.'!D109="","",'1042Bf Données de base trav.'!D109)</f>
        <v/>
      </c>
      <c r="F113" s="467" t="str">
        <f>IF(A113="","",'1042Bf Données de base trav.'!M109)</f>
        <v/>
      </c>
      <c r="G113" s="175"/>
      <c r="H113" s="143"/>
      <c r="I113" s="143"/>
      <c r="J113" s="75" t="str">
        <f t="shared" si="12"/>
        <v/>
      </c>
      <c r="K113" s="174" t="str">
        <f>IF(A113="","",'1042Bf Données de base trav.'!M109)</f>
        <v/>
      </c>
      <c r="L113" s="175"/>
      <c r="M113" s="143"/>
      <c r="N113" s="143"/>
      <c r="O113" s="75" t="str">
        <f t="shared" si="13"/>
        <v/>
      </c>
      <c r="P113" s="207"/>
      <c r="Q113" s="208" t="str">
        <f>IF($C113="","",'1042Ef Décompte'!D113)</f>
        <v/>
      </c>
      <c r="R113" s="208" t="str">
        <f>IF(OR($C113="",'1042Bf Données de base trav.'!M207=""),"",'1042Bf Données de base trav.'!M207)</f>
        <v/>
      </c>
      <c r="S113" s="207" t="str">
        <f t="shared" si="14"/>
        <v/>
      </c>
      <c r="T113" s="207" t="str">
        <f t="shared" si="15"/>
        <v/>
      </c>
      <c r="U113" s="209">
        <f t="shared" si="16"/>
        <v>0</v>
      </c>
      <c r="V113" s="209">
        <f t="shared" si="17"/>
        <v>0</v>
      </c>
      <c r="W113" s="209">
        <f t="shared" si="18"/>
        <v>0</v>
      </c>
      <c r="X113" s="209">
        <f t="shared" si="19"/>
        <v>0</v>
      </c>
      <c r="Y113" s="209">
        <f t="shared" si="20"/>
        <v>0</v>
      </c>
      <c r="Z113" s="209">
        <f t="shared" si="21"/>
        <v>0</v>
      </c>
      <c r="AA113" s="200">
        <f t="shared" si="22"/>
        <v>0</v>
      </c>
    </row>
    <row r="114" spans="1:27" s="201" customFormat="1" ht="16.899999999999999" customHeight="1">
      <c r="A114" s="335" t="str">
        <f>IF('1042Bf Données de base trav.'!A110="","",'1042Bf Données de base trav.'!A110)</f>
        <v/>
      </c>
      <c r="B114" s="469" t="str">
        <f>IF('1042Bf Données de base trav.'!B110="","",'1042Bf Données de base trav.'!B110)</f>
        <v/>
      </c>
      <c r="C114" s="598" t="str">
        <f>IF('1042Bf Données de base trav.'!C110="","",'1042Bf Données de base trav.'!C110)</f>
        <v/>
      </c>
      <c r="D114" s="599"/>
      <c r="E114" s="493" t="str">
        <f>IF('1042Bf Données de base trav.'!D110="","",'1042Bf Données de base trav.'!D110)</f>
        <v/>
      </c>
      <c r="F114" s="467" t="str">
        <f>IF(A114="","",'1042Bf Données de base trav.'!M110)</f>
        <v/>
      </c>
      <c r="G114" s="175"/>
      <c r="H114" s="143"/>
      <c r="I114" s="143"/>
      <c r="J114" s="75" t="str">
        <f t="shared" si="12"/>
        <v/>
      </c>
      <c r="K114" s="174" t="str">
        <f>IF(A114="","",'1042Bf Données de base trav.'!M110)</f>
        <v/>
      </c>
      <c r="L114" s="175"/>
      <c r="M114" s="143"/>
      <c r="N114" s="143"/>
      <c r="O114" s="75" t="str">
        <f t="shared" si="13"/>
        <v/>
      </c>
      <c r="P114" s="207"/>
      <c r="Q114" s="208" t="str">
        <f>IF($C114="","",'1042Ef Décompte'!D114)</f>
        <v/>
      </c>
      <c r="R114" s="208" t="str">
        <f>IF(OR($C114="",'1042Bf Données de base trav.'!M208=""),"",'1042Bf Données de base trav.'!M208)</f>
        <v/>
      </c>
      <c r="S114" s="207" t="str">
        <f t="shared" si="14"/>
        <v/>
      </c>
      <c r="T114" s="207" t="str">
        <f t="shared" si="15"/>
        <v/>
      </c>
      <c r="U114" s="209">
        <f t="shared" si="16"/>
        <v>0</v>
      </c>
      <c r="V114" s="209">
        <f t="shared" si="17"/>
        <v>0</v>
      </c>
      <c r="W114" s="209">
        <f t="shared" si="18"/>
        <v>0</v>
      </c>
      <c r="X114" s="209">
        <f t="shared" si="19"/>
        <v>0</v>
      </c>
      <c r="Y114" s="209">
        <f t="shared" si="20"/>
        <v>0</v>
      </c>
      <c r="Z114" s="209">
        <f t="shared" si="21"/>
        <v>0</v>
      </c>
      <c r="AA114" s="200">
        <f t="shared" si="22"/>
        <v>0</v>
      </c>
    </row>
    <row r="115" spans="1:27" s="201" customFormat="1" ht="16.899999999999999" customHeight="1">
      <c r="A115" s="335" t="str">
        <f>IF('1042Bf Données de base trav.'!A111="","",'1042Bf Données de base trav.'!A111)</f>
        <v/>
      </c>
      <c r="B115" s="469" t="str">
        <f>IF('1042Bf Données de base trav.'!B111="","",'1042Bf Données de base trav.'!B111)</f>
        <v/>
      </c>
      <c r="C115" s="598" t="str">
        <f>IF('1042Bf Données de base trav.'!C111="","",'1042Bf Données de base trav.'!C111)</f>
        <v/>
      </c>
      <c r="D115" s="599"/>
      <c r="E115" s="493" t="str">
        <f>IF('1042Bf Données de base trav.'!D111="","",'1042Bf Données de base trav.'!D111)</f>
        <v/>
      </c>
      <c r="F115" s="467" t="str">
        <f>IF(A115="","",'1042Bf Données de base trav.'!M111)</f>
        <v/>
      </c>
      <c r="G115" s="175"/>
      <c r="H115" s="143"/>
      <c r="I115" s="143"/>
      <c r="J115" s="75" t="str">
        <f t="shared" si="12"/>
        <v/>
      </c>
      <c r="K115" s="174" t="str">
        <f>IF(A115="","",'1042Bf Données de base trav.'!M111)</f>
        <v/>
      </c>
      <c r="L115" s="175"/>
      <c r="M115" s="143"/>
      <c r="N115" s="143"/>
      <c r="O115" s="75" t="str">
        <f t="shared" si="13"/>
        <v/>
      </c>
      <c r="P115" s="207"/>
      <c r="Q115" s="208" t="str">
        <f>IF($C115="","",'1042Ef Décompte'!D115)</f>
        <v/>
      </c>
      <c r="R115" s="208" t="str">
        <f>IF(OR($C115="",'1042Bf Données de base trav.'!M209=""),"",'1042Bf Données de base trav.'!M209)</f>
        <v/>
      </c>
      <c r="S115" s="207" t="str">
        <f t="shared" si="14"/>
        <v/>
      </c>
      <c r="T115" s="207" t="str">
        <f t="shared" si="15"/>
        <v/>
      </c>
      <c r="U115" s="209">
        <f t="shared" si="16"/>
        <v>0</v>
      </c>
      <c r="V115" s="209">
        <f t="shared" si="17"/>
        <v>0</v>
      </c>
      <c r="W115" s="209">
        <f t="shared" si="18"/>
        <v>0</v>
      </c>
      <c r="X115" s="209">
        <f t="shared" si="19"/>
        <v>0</v>
      </c>
      <c r="Y115" s="209">
        <f t="shared" si="20"/>
        <v>0</v>
      </c>
      <c r="Z115" s="209">
        <f t="shared" si="21"/>
        <v>0</v>
      </c>
      <c r="AA115" s="200">
        <f t="shared" si="22"/>
        <v>0</v>
      </c>
    </row>
    <row r="116" spans="1:27" s="201" customFormat="1" ht="16.899999999999999" customHeight="1">
      <c r="A116" s="335" t="str">
        <f>IF('1042Bf Données de base trav.'!A112="","",'1042Bf Données de base trav.'!A112)</f>
        <v/>
      </c>
      <c r="B116" s="469" t="str">
        <f>IF('1042Bf Données de base trav.'!B112="","",'1042Bf Données de base trav.'!B112)</f>
        <v/>
      </c>
      <c r="C116" s="598" t="str">
        <f>IF('1042Bf Données de base trav.'!C112="","",'1042Bf Données de base trav.'!C112)</f>
        <v/>
      </c>
      <c r="D116" s="599"/>
      <c r="E116" s="493" t="str">
        <f>IF('1042Bf Données de base trav.'!D112="","",'1042Bf Données de base trav.'!D112)</f>
        <v/>
      </c>
      <c r="F116" s="467" t="str">
        <f>IF(A116="","",'1042Bf Données de base trav.'!M112)</f>
        <v/>
      </c>
      <c r="G116" s="175"/>
      <c r="H116" s="143"/>
      <c r="I116" s="143"/>
      <c r="J116" s="75" t="str">
        <f t="shared" si="12"/>
        <v/>
      </c>
      <c r="K116" s="174" t="str">
        <f>IF(A116="","",'1042Bf Données de base trav.'!M112)</f>
        <v/>
      </c>
      <c r="L116" s="175"/>
      <c r="M116" s="143"/>
      <c r="N116" s="143"/>
      <c r="O116" s="75" t="str">
        <f t="shared" si="13"/>
        <v/>
      </c>
      <c r="P116" s="207"/>
      <c r="Q116" s="208" t="str">
        <f>IF($C116="","",'1042Ef Décompte'!D116)</f>
        <v/>
      </c>
      <c r="R116" s="208" t="str">
        <f>IF(OR($C116="",'1042Bf Données de base trav.'!M210=""),"",'1042Bf Données de base trav.'!M210)</f>
        <v/>
      </c>
      <c r="S116" s="207" t="str">
        <f t="shared" si="14"/>
        <v/>
      </c>
      <c r="T116" s="207" t="str">
        <f t="shared" si="15"/>
        <v/>
      </c>
      <c r="U116" s="209">
        <f t="shared" si="16"/>
        <v>0</v>
      </c>
      <c r="V116" s="209">
        <f t="shared" si="17"/>
        <v>0</v>
      </c>
      <c r="W116" s="209">
        <f t="shared" si="18"/>
        <v>0</v>
      </c>
      <c r="X116" s="209">
        <f t="shared" si="19"/>
        <v>0</v>
      </c>
      <c r="Y116" s="209">
        <f t="shared" si="20"/>
        <v>0</v>
      </c>
      <c r="Z116" s="209">
        <f t="shared" si="21"/>
        <v>0</v>
      </c>
      <c r="AA116" s="200">
        <f t="shared" si="22"/>
        <v>0</v>
      </c>
    </row>
    <row r="117" spans="1:27" s="201" customFormat="1" ht="16.899999999999999" customHeight="1">
      <c r="A117" s="335" t="str">
        <f>IF('1042Bf Données de base trav.'!A113="","",'1042Bf Données de base trav.'!A113)</f>
        <v/>
      </c>
      <c r="B117" s="469" t="str">
        <f>IF('1042Bf Données de base trav.'!B113="","",'1042Bf Données de base trav.'!B113)</f>
        <v/>
      </c>
      <c r="C117" s="598" t="str">
        <f>IF('1042Bf Données de base trav.'!C113="","",'1042Bf Données de base trav.'!C113)</f>
        <v/>
      </c>
      <c r="D117" s="599"/>
      <c r="E117" s="493" t="str">
        <f>IF('1042Bf Données de base trav.'!D113="","",'1042Bf Données de base trav.'!D113)</f>
        <v/>
      </c>
      <c r="F117" s="467" t="str">
        <f>IF(A117="","",'1042Bf Données de base trav.'!M113)</f>
        <v/>
      </c>
      <c r="G117" s="175"/>
      <c r="H117" s="143"/>
      <c r="I117" s="143"/>
      <c r="J117" s="75" t="str">
        <f t="shared" si="12"/>
        <v/>
      </c>
      <c r="K117" s="174" t="str">
        <f>IF(A117="","",'1042Bf Données de base trav.'!M113)</f>
        <v/>
      </c>
      <c r="L117" s="175"/>
      <c r="M117" s="143"/>
      <c r="N117" s="143"/>
      <c r="O117" s="75" t="str">
        <f t="shared" si="13"/>
        <v/>
      </c>
      <c r="P117" s="207"/>
      <c r="Q117" s="208" t="str">
        <f>IF($C117="","",'1042Ef Décompte'!D117)</f>
        <v/>
      </c>
      <c r="R117" s="208" t="str">
        <f>IF(OR($C117="",'1042Bf Données de base trav.'!M211=""),"",'1042Bf Données de base trav.'!M211)</f>
        <v/>
      </c>
      <c r="S117" s="207" t="str">
        <f t="shared" si="14"/>
        <v/>
      </c>
      <c r="T117" s="207" t="str">
        <f t="shared" si="15"/>
        <v/>
      </c>
      <c r="U117" s="209">
        <f t="shared" si="16"/>
        <v>0</v>
      </c>
      <c r="V117" s="209">
        <f t="shared" si="17"/>
        <v>0</v>
      </c>
      <c r="W117" s="209">
        <f t="shared" si="18"/>
        <v>0</v>
      </c>
      <c r="X117" s="209">
        <f t="shared" si="19"/>
        <v>0</v>
      </c>
      <c r="Y117" s="209">
        <f t="shared" si="20"/>
        <v>0</v>
      </c>
      <c r="Z117" s="209">
        <f t="shared" si="21"/>
        <v>0</v>
      </c>
      <c r="AA117" s="200">
        <f t="shared" si="22"/>
        <v>0</v>
      </c>
    </row>
    <row r="118" spans="1:27" s="201" customFormat="1" ht="16.899999999999999" customHeight="1">
      <c r="A118" s="335" t="str">
        <f>IF('1042Bf Données de base trav.'!A114="","",'1042Bf Données de base trav.'!A114)</f>
        <v/>
      </c>
      <c r="B118" s="469" t="str">
        <f>IF('1042Bf Données de base trav.'!B114="","",'1042Bf Données de base trav.'!B114)</f>
        <v/>
      </c>
      <c r="C118" s="598" t="str">
        <f>IF('1042Bf Données de base trav.'!C114="","",'1042Bf Données de base trav.'!C114)</f>
        <v/>
      </c>
      <c r="D118" s="599"/>
      <c r="E118" s="493" t="str">
        <f>IF('1042Bf Données de base trav.'!D114="","",'1042Bf Données de base trav.'!D114)</f>
        <v/>
      </c>
      <c r="F118" s="467" t="str">
        <f>IF(A118="","",'1042Bf Données de base trav.'!M114)</f>
        <v/>
      </c>
      <c r="G118" s="175"/>
      <c r="H118" s="143"/>
      <c r="I118" s="143"/>
      <c r="J118" s="75" t="str">
        <f t="shared" si="12"/>
        <v/>
      </c>
      <c r="K118" s="174" t="str">
        <f>IF(A118="","",'1042Bf Données de base trav.'!M114)</f>
        <v/>
      </c>
      <c r="L118" s="175"/>
      <c r="M118" s="143"/>
      <c r="N118" s="143"/>
      <c r="O118" s="75" t="str">
        <f t="shared" si="13"/>
        <v/>
      </c>
      <c r="P118" s="207"/>
      <c r="Q118" s="208" t="str">
        <f>IF($C118="","",'1042Ef Décompte'!D118)</f>
        <v/>
      </c>
      <c r="R118" s="208" t="str">
        <f>IF(OR($C118="",'1042Bf Données de base trav.'!M212=""),"",'1042Bf Données de base trav.'!M212)</f>
        <v/>
      </c>
      <c r="S118" s="207" t="str">
        <f t="shared" si="14"/>
        <v/>
      </c>
      <c r="T118" s="207" t="str">
        <f t="shared" si="15"/>
        <v/>
      </c>
      <c r="U118" s="209">
        <f t="shared" si="16"/>
        <v>0</v>
      </c>
      <c r="V118" s="209">
        <f t="shared" si="17"/>
        <v>0</v>
      </c>
      <c r="W118" s="209">
        <f t="shared" si="18"/>
        <v>0</v>
      </c>
      <c r="X118" s="209">
        <f t="shared" si="19"/>
        <v>0</v>
      </c>
      <c r="Y118" s="209">
        <f t="shared" si="20"/>
        <v>0</v>
      </c>
      <c r="Z118" s="209">
        <f t="shared" si="21"/>
        <v>0</v>
      </c>
      <c r="AA118" s="200">
        <f t="shared" si="22"/>
        <v>0</v>
      </c>
    </row>
    <row r="119" spans="1:27" s="201" customFormat="1" ht="16.899999999999999" customHeight="1">
      <c r="A119" s="335" t="str">
        <f>IF('1042Bf Données de base trav.'!A115="","",'1042Bf Données de base trav.'!A115)</f>
        <v/>
      </c>
      <c r="B119" s="469" t="str">
        <f>IF('1042Bf Données de base trav.'!B115="","",'1042Bf Données de base trav.'!B115)</f>
        <v/>
      </c>
      <c r="C119" s="598" t="str">
        <f>IF('1042Bf Données de base trav.'!C115="","",'1042Bf Données de base trav.'!C115)</f>
        <v/>
      </c>
      <c r="D119" s="599"/>
      <c r="E119" s="493" t="str">
        <f>IF('1042Bf Données de base trav.'!D115="","",'1042Bf Données de base trav.'!D115)</f>
        <v/>
      </c>
      <c r="F119" s="467" t="str">
        <f>IF(A119="","",'1042Bf Données de base trav.'!M115)</f>
        <v/>
      </c>
      <c r="G119" s="175"/>
      <c r="H119" s="143"/>
      <c r="I119" s="143"/>
      <c r="J119" s="75" t="str">
        <f t="shared" si="12"/>
        <v/>
      </c>
      <c r="K119" s="174" t="str">
        <f>IF(A119="","",'1042Bf Données de base trav.'!M115)</f>
        <v/>
      </c>
      <c r="L119" s="175"/>
      <c r="M119" s="143"/>
      <c r="N119" s="143"/>
      <c r="O119" s="75" t="str">
        <f t="shared" si="13"/>
        <v/>
      </c>
      <c r="P119" s="207"/>
      <c r="Q119" s="208" t="str">
        <f>IF($C119="","",'1042Ef Décompte'!D119)</f>
        <v/>
      </c>
      <c r="R119" s="208" t="str">
        <f>IF(OR($C119="",'1042Bf Données de base trav.'!M213=""),"",'1042Bf Données de base trav.'!M213)</f>
        <v/>
      </c>
      <c r="S119" s="207" t="str">
        <f t="shared" si="14"/>
        <v/>
      </c>
      <c r="T119" s="207" t="str">
        <f t="shared" si="15"/>
        <v/>
      </c>
      <c r="U119" s="209">
        <f t="shared" si="16"/>
        <v>0</v>
      </c>
      <c r="V119" s="209">
        <f t="shared" si="17"/>
        <v>0</v>
      </c>
      <c r="W119" s="209">
        <f t="shared" si="18"/>
        <v>0</v>
      </c>
      <c r="X119" s="209">
        <f t="shared" si="19"/>
        <v>0</v>
      </c>
      <c r="Y119" s="209">
        <f t="shared" si="20"/>
        <v>0</v>
      </c>
      <c r="Z119" s="209">
        <f t="shared" si="21"/>
        <v>0</v>
      </c>
      <c r="AA119" s="200">
        <f t="shared" si="22"/>
        <v>0</v>
      </c>
    </row>
    <row r="120" spans="1:27" s="201" customFormat="1" ht="16.899999999999999" customHeight="1">
      <c r="A120" s="335" t="str">
        <f>IF('1042Bf Données de base trav.'!A116="","",'1042Bf Données de base trav.'!A116)</f>
        <v/>
      </c>
      <c r="B120" s="469" t="str">
        <f>IF('1042Bf Données de base trav.'!B116="","",'1042Bf Données de base trav.'!B116)</f>
        <v/>
      </c>
      <c r="C120" s="598" t="str">
        <f>IF('1042Bf Données de base trav.'!C116="","",'1042Bf Données de base trav.'!C116)</f>
        <v/>
      </c>
      <c r="D120" s="599"/>
      <c r="E120" s="493" t="str">
        <f>IF('1042Bf Données de base trav.'!D116="","",'1042Bf Données de base trav.'!D116)</f>
        <v/>
      </c>
      <c r="F120" s="467" t="str">
        <f>IF(A120="","",'1042Bf Données de base trav.'!M116)</f>
        <v/>
      </c>
      <c r="G120" s="175"/>
      <c r="H120" s="143"/>
      <c r="I120" s="143"/>
      <c r="J120" s="75" t="str">
        <f t="shared" si="12"/>
        <v/>
      </c>
      <c r="K120" s="174" t="str">
        <f>IF(A120="","",'1042Bf Données de base trav.'!M116)</f>
        <v/>
      </c>
      <c r="L120" s="175"/>
      <c r="M120" s="143"/>
      <c r="N120" s="143"/>
      <c r="O120" s="75" t="str">
        <f t="shared" si="13"/>
        <v/>
      </c>
      <c r="P120" s="207"/>
      <c r="Q120" s="208" t="str">
        <f>IF($C120="","",'1042Ef Décompte'!D120)</f>
        <v/>
      </c>
      <c r="R120" s="208" t="str">
        <f>IF(OR($C120="",'1042Bf Données de base trav.'!M214=""),"",'1042Bf Données de base trav.'!M214)</f>
        <v/>
      </c>
      <c r="S120" s="207" t="str">
        <f t="shared" si="14"/>
        <v/>
      </c>
      <c r="T120" s="207" t="str">
        <f t="shared" si="15"/>
        <v/>
      </c>
      <c r="U120" s="209">
        <f t="shared" si="16"/>
        <v>0</v>
      </c>
      <c r="V120" s="209">
        <f t="shared" si="17"/>
        <v>0</v>
      </c>
      <c r="W120" s="209">
        <f t="shared" si="18"/>
        <v>0</v>
      </c>
      <c r="X120" s="209">
        <f t="shared" si="19"/>
        <v>0</v>
      </c>
      <c r="Y120" s="209">
        <f t="shared" si="20"/>
        <v>0</v>
      </c>
      <c r="Z120" s="209">
        <f t="shared" si="21"/>
        <v>0</v>
      </c>
      <c r="AA120" s="200">
        <f t="shared" si="22"/>
        <v>0</v>
      </c>
    </row>
    <row r="121" spans="1:27" s="201" customFormat="1" ht="16.899999999999999" customHeight="1">
      <c r="A121" s="335" t="str">
        <f>IF('1042Bf Données de base trav.'!A117="","",'1042Bf Données de base trav.'!A117)</f>
        <v/>
      </c>
      <c r="B121" s="469" t="str">
        <f>IF('1042Bf Données de base trav.'!B117="","",'1042Bf Données de base trav.'!B117)</f>
        <v/>
      </c>
      <c r="C121" s="598" t="str">
        <f>IF('1042Bf Données de base trav.'!C117="","",'1042Bf Données de base trav.'!C117)</f>
        <v/>
      </c>
      <c r="D121" s="599"/>
      <c r="E121" s="493" t="str">
        <f>IF('1042Bf Données de base trav.'!D117="","",'1042Bf Données de base trav.'!D117)</f>
        <v/>
      </c>
      <c r="F121" s="467" t="str">
        <f>IF(A121="","",'1042Bf Données de base trav.'!M117)</f>
        <v/>
      </c>
      <c r="G121" s="175"/>
      <c r="H121" s="143"/>
      <c r="I121" s="143"/>
      <c r="J121" s="75" t="str">
        <f t="shared" si="12"/>
        <v/>
      </c>
      <c r="K121" s="174" t="str">
        <f>IF(A121="","",'1042Bf Données de base trav.'!M117)</f>
        <v/>
      </c>
      <c r="L121" s="175"/>
      <c r="M121" s="143"/>
      <c r="N121" s="143"/>
      <c r="O121" s="75" t="str">
        <f t="shared" si="13"/>
        <v/>
      </c>
      <c r="P121" s="207"/>
      <c r="Q121" s="208" t="str">
        <f>IF($C121="","",'1042Ef Décompte'!D121)</f>
        <v/>
      </c>
      <c r="R121" s="208" t="str">
        <f>IF(OR($C121="",'1042Bf Données de base trav.'!M215=""),"",'1042Bf Données de base trav.'!M215)</f>
        <v/>
      </c>
      <c r="S121" s="207" t="str">
        <f t="shared" si="14"/>
        <v/>
      </c>
      <c r="T121" s="207" t="str">
        <f t="shared" si="15"/>
        <v/>
      </c>
      <c r="U121" s="209">
        <f t="shared" si="16"/>
        <v>0</v>
      </c>
      <c r="V121" s="209">
        <f t="shared" si="17"/>
        <v>0</v>
      </c>
      <c r="W121" s="209">
        <f t="shared" si="18"/>
        <v>0</v>
      </c>
      <c r="X121" s="209">
        <f t="shared" si="19"/>
        <v>0</v>
      </c>
      <c r="Y121" s="209">
        <f t="shared" si="20"/>
        <v>0</v>
      </c>
      <c r="Z121" s="209">
        <f t="shared" si="21"/>
        <v>0</v>
      </c>
      <c r="AA121" s="200">
        <f t="shared" si="22"/>
        <v>0</v>
      </c>
    </row>
    <row r="122" spans="1:27" s="201" customFormat="1" ht="16.899999999999999" customHeight="1">
      <c r="A122" s="335" t="str">
        <f>IF('1042Bf Données de base trav.'!A118="","",'1042Bf Données de base trav.'!A118)</f>
        <v/>
      </c>
      <c r="B122" s="469" t="str">
        <f>IF('1042Bf Données de base trav.'!B118="","",'1042Bf Données de base trav.'!B118)</f>
        <v/>
      </c>
      <c r="C122" s="598" t="str">
        <f>IF('1042Bf Données de base trav.'!C118="","",'1042Bf Données de base trav.'!C118)</f>
        <v/>
      </c>
      <c r="D122" s="599"/>
      <c r="E122" s="493" t="str">
        <f>IF('1042Bf Données de base trav.'!D118="","",'1042Bf Données de base trav.'!D118)</f>
        <v/>
      </c>
      <c r="F122" s="467" t="str">
        <f>IF(A122="","",'1042Bf Données de base trav.'!M118)</f>
        <v/>
      </c>
      <c r="G122" s="175"/>
      <c r="H122" s="143"/>
      <c r="I122" s="143"/>
      <c r="J122" s="75" t="str">
        <f t="shared" si="12"/>
        <v/>
      </c>
      <c r="K122" s="174" t="str">
        <f>IF(A122="","",'1042Bf Données de base trav.'!M118)</f>
        <v/>
      </c>
      <c r="L122" s="175"/>
      <c r="M122" s="143"/>
      <c r="N122" s="143"/>
      <c r="O122" s="75" t="str">
        <f t="shared" si="13"/>
        <v/>
      </c>
      <c r="P122" s="207"/>
      <c r="Q122" s="208" t="str">
        <f>IF($C122="","",'1042Ef Décompte'!D122)</f>
        <v/>
      </c>
      <c r="R122" s="208" t="str">
        <f>IF(OR($C122="",'1042Bf Données de base trav.'!M216=""),"",'1042Bf Données de base trav.'!M216)</f>
        <v/>
      </c>
      <c r="S122" s="207" t="str">
        <f t="shared" si="14"/>
        <v/>
      </c>
      <c r="T122" s="207" t="str">
        <f t="shared" si="15"/>
        <v/>
      </c>
      <c r="U122" s="209">
        <f t="shared" si="16"/>
        <v>0</v>
      </c>
      <c r="V122" s="209">
        <f t="shared" si="17"/>
        <v>0</v>
      </c>
      <c r="W122" s="209">
        <f t="shared" si="18"/>
        <v>0</v>
      </c>
      <c r="X122" s="209">
        <f t="shared" si="19"/>
        <v>0</v>
      </c>
      <c r="Y122" s="209">
        <f t="shared" si="20"/>
        <v>0</v>
      </c>
      <c r="Z122" s="209">
        <f t="shared" si="21"/>
        <v>0</v>
      </c>
      <c r="AA122" s="200">
        <f t="shared" si="22"/>
        <v>0</v>
      </c>
    </row>
    <row r="123" spans="1:27" s="201" customFormat="1" ht="16.899999999999999" customHeight="1">
      <c r="A123" s="335" t="str">
        <f>IF('1042Bf Données de base trav.'!A119="","",'1042Bf Données de base trav.'!A119)</f>
        <v/>
      </c>
      <c r="B123" s="469" t="str">
        <f>IF('1042Bf Données de base trav.'!B119="","",'1042Bf Données de base trav.'!B119)</f>
        <v/>
      </c>
      <c r="C123" s="598" t="str">
        <f>IF('1042Bf Données de base trav.'!C119="","",'1042Bf Données de base trav.'!C119)</f>
        <v/>
      </c>
      <c r="D123" s="599"/>
      <c r="E123" s="493" t="str">
        <f>IF('1042Bf Données de base trav.'!D119="","",'1042Bf Données de base trav.'!D119)</f>
        <v/>
      </c>
      <c r="F123" s="467" t="str">
        <f>IF(A123="","",'1042Bf Données de base trav.'!M119)</f>
        <v/>
      </c>
      <c r="G123" s="175"/>
      <c r="H123" s="143"/>
      <c r="I123" s="143"/>
      <c r="J123" s="75" t="str">
        <f t="shared" si="12"/>
        <v/>
      </c>
      <c r="K123" s="174" t="str">
        <f>IF(A123="","",'1042Bf Données de base trav.'!M119)</f>
        <v/>
      </c>
      <c r="L123" s="175"/>
      <c r="M123" s="143"/>
      <c r="N123" s="143"/>
      <c r="O123" s="75" t="str">
        <f t="shared" si="13"/>
        <v/>
      </c>
      <c r="P123" s="207"/>
      <c r="Q123" s="208" t="str">
        <f>IF($C123="","",'1042Ef Décompte'!D123)</f>
        <v/>
      </c>
      <c r="R123" s="208" t="str">
        <f>IF(OR($C123="",'1042Bf Données de base trav.'!M217=""),"",'1042Bf Données de base trav.'!M217)</f>
        <v/>
      </c>
      <c r="S123" s="207" t="str">
        <f t="shared" si="14"/>
        <v/>
      </c>
      <c r="T123" s="207" t="str">
        <f t="shared" si="15"/>
        <v/>
      </c>
      <c r="U123" s="209">
        <f t="shared" si="16"/>
        <v>0</v>
      </c>
      <c r="V123" s="209">
        <f t="shared" si="17"/>
        <v>0</v>
      </c>
      <c r="W123" s="209">
        <f t="shared" si="18"/>
        <v>0</v>
      </c>
      <c r="X123" s="209">
        <f t="shared" si="19"/>
        <v>0</v>
      </c>
      <c r="Y123" s="209">
        <f t="shared" si="20"/>
        <v>0</v>
      </c>
      <c r="Z123" s="209">
        <f t="shared" si="21"/>
        <v>0</v>
      </c>
      <c r="AA123" s="200">
        <f t="shared" si="22"/>
        <v>0</v>
      </c>
    </row>
    <row r="124" spans="1:27" s="201" customFormat="1" ht="16.899999999999999" customHeight="1">
      <c r="A124" s="335" t="str">
        <f>IF('1042Bf Données de base trav.'!A120="","",'1042Bf Données de base trav.'!A120)</f>
        <v/>
      </c>
      <c r="B124" s="469" t="str">
        <f>IF('1042Bf Données de base trav.'!B120="","",'1042Bf Données de base trav.'!B120)</f>
        <v/>
      </c>
      <c r="C124" s="598" t="str">
        <f>IF('1042Bf Données de base trav.'!C120="","",'1042Bf Données de base trav.'!C120)</f>
        <v/>
      </c>
      <c r="D124" s="599"/>
      <c r="E124" s="493" t="str">
        <f>IF('1042Bf Données de base trav.'!D120="","",'1042Bf Données de base trav.'!D120)</f>
        <v/>
      </c>
      <c r="F124" s="467" t="str">
        <f>IF(A124="","",'1042Bf Données de base trav.'!M120)</f>
        <v/>
      </c>
      <c r="G124" s="175"/>
      <c r="H124" s="143"/>
      <c r="I124" s="143"/>
      <c r="J124" s="75" t="str">
        <f t="shared" si="12"/>
        <v/>
      </c>
      <c r="K124" s="174" t="str">
        <f>IF(A124="","",'1042Bf Données de base trav.'!M120)</f>
        <v/>
      </c>
      <c r="L124" s="175"/>
      <c r="M124" s="143"/>
      <c r="N124" s="143"/>
      <c r="O124" s="75" t="str">
        <f t="shared" si="13"/>
        <v/>
      </c>
      <c r="P124" s="207"/>
      <c r="Q124" s="208" t="str">
        <f>IF($C124="","",'1042Ef Décompte'!D124)</f>
        <v/>
      </c>
      <c r="R124" s="208" t="str">
        <f>IF(OR($C124="",'1042Bf Données de base trav.'!M218=""),"",'1042Bf Données de base trav.'!M218)</f>
        <v/>
      </c>
      <c r="S124" s="207" t="str">
        <f t="shared" si="14"/>
        <v/>
      </c>
      <c r="T124" s="207" t="str">
        <f t="shared" si="15"/>
        <v/>
      </c>
      <c r="U124" s="209">
        <f t="shared" si="16"/>
        <v>0</v>
      </c>
      <c r="V124" s="209">
        <f t="shared" si="17"/>
        <v>0</v>
      </c>
      <c r="W124" s="209">
        <f t="shared" si="18"/>
        <v>0</v>
      </c>
      <c r="X124" s="209">
        <f t="shared" si="19"/>
        <v>0</v>
      </c>
      <c r="Y124" s="209">
        <f t="shared" si="20"/>
        <v>0</v>
      </c>
      <c r="Z124" s="209">
        <f t="shared" si="21"/>
        <v>0</v>
      </c>
      <c r="AA124" s="200">
        <f t="shared" si="22"/>
        <v>0</v>
      </c>
    </row>
    <row r="125" spans="1:27" s="201" customFormat="1" ht="16.899999999999999" customHeight="1">
      <c r="A125" s="335" t="str">
        <f>IF('1042Bf Données de base trav.'!A121="","",'1042Bf Données de base trav.'!A121)</f>
        <v/>
      </c>
      <c r="B125" s="469" t="str">
        <f>IF('1042Bf Données de base trav.'!B121="","",'1042Bf Données de base trav.'!B121)</f>
        <v/>
      </c>
      <c r="C125" s="598" t="str">
        <f>IF('1042Bf Données de base trav.'!C121="","",'1042Bf Données de base trav.'!C121)</f>
        <v/>
      </c>
      <c r="D125" s="599"/>
      <c r="E125" s="493" t="str">
        <f>IF('1042Bf Données de base trav.'!D121="","",'1042Bf Données de base trav.'!D121)</f>
        <v/>
      </c>
      <c r="F125" s="467" t="str">
        <f>IF(A125="","",'1042Bf Données de base trav.'!M121)</f>
        <v/>
      </c>
      <c r="G125" s="175"/>
      <c r="H125" s="143"/>
      <c r="I125" s="143"/>
      <c r="J125" s="75" t="str">
        <f t="shared" si="12"/>
        <v/>
      </c>
      <c r="K125" s="174" t="str">
        <f>IF(A125="","",'1042Bf Données de base trav.'!M121)</f>
        <v/>
      </c>
      <c r="L125" s="175"/>
      <c r="M125" s="143"/>
      <c r="N125" s="143"/>
      <c r="O125" s="75" t="str">
        <f t="shared" si="13"/>
        <v/>
      </c>
      <c r="P125" s="207"/>
      <c r="Q125" s="208" t="str">
        <f>IF($C125="","",'1042Ef Décompte'!D125)</f>
        <v/>
      </c>
      <c r="R125" s="208" t="str">
        <f>IF(OR($C125="",'1042Bf Données de base trav.'!M219=""),"",'1042Bf Données de base trav.'!M219)</f>
        <v/>
      </c>
      <c r="S125" s="207" t="str">
        <f t="shared" si="14"/>
        <v/>
      </c>
      <c r="T125" s="207" t="str">
        <f t="shared" si="15"/>
        <v/>
      </c>
      <c r="U125" s="209">
        <f t="shared" si="16"/>
        <v>0</v>
      </c>
      <c r="V125" s="209">
        <f t="shared" si="17"/>
        <v>0</v>
      </c>
      <c r="W125" s="209">
        <f t="shared" si="18"/>
        <v>0</v>
      </c>
      <c r="X125" s="209">
        <f t="shared" si="19"/>
        <v>0</v>
      </c>
      <c r="Y125" s="209">
        <f t="shared" si="20"/>
        <v>0</v>
      </c>
      <c r="Z125" s="209">
        <f t="shared" si="21"/>
        <v>0</v>
      </c>
      <c r="AA125" s="200">
        <f t="shared" si="22"/>
        <v>0</v>
      </c>
    </row>
    <row r="126" spans="1:27" s="201" customFormat="1" ht="16.899999999999999" customHeight="1">
      <c r="A126" s="335" t="str">
        <f>IF('1042Bf Données de base trav.'!A122="","",'1042Bf Données de base trav.'!A122)</f>
        <v/>
      </c>
      <c r="B126" s="469" t="str">
        <f>IF('1042Bf Données de base trav.'!B122="","",'1042Bf Données de base trav.'!B122)</f>
        <v/>
      </c>
      <c r="C126" s="598" t="str">
        <f>IF('1042Bf Données de base trav.'!C122="","",'1042Bf Données de base trav.'!C122)</f>
        <v/>
      </c>
      <c r="D126" s="599"/>
      <c r="E126" s="493" t="str">
        <f>IF('1042Bf Données de base trav.'!D122="","",'1042Bf Données de base trav.'!D122)</f>
        <v/>
      </c>
      <c r="F126" s="467" t="str">
        <f>IF(A126="","",'1042Bf Données de base trav.'!M122)</f>
        <v/>
      </c>
      <c r="G126" s="175"/>
      <c r="H126" s="143"/>
      <c r="I126" s="143"/>
      <c r="J126" s="75" t="str">
        <f t="shared" si="12"/>
        <v/>
      </c>
      <c r="K126" s="174" t="str">
        <f>IF(A126="","",'1042Bf Données de base trav.'!M122)</f>
        <v/>
      </c>
      <c r="L126" s="175"/>
      <c r="M126" s="143"/>
      <c r="N126" s="143"/>
      <c r="O126" s="75" t="str">
        <f t="shared" si="13"/>
        <v/>
      </c>
      <c r="P126" s="207"/>
      <c r="Q126" s="208" t="str">
        <f>IF($C126="","",'1042Ef Décompte'!D126)</f>
        <v/>
      </c>
      <c r="R126" s="208" t="str">
        <f>IF(OR($C126="",'1042Bf Données de base trav.'!M220=""),"",'1042Bf Données de base trav.'!M220)</f>
        <v/>
      </c>
      <c r="S126" s="207" t="str">
        <f t="shared" si="14"/>
        <v/>
      </c>
      <c r="T126" s="207" t="str">
        <f t="shared" si="15"/>
        <v/>
      </c>
      <c r="U126" s="209">
        <f t="shared" si="16"/>
        <v>0</v>
      </c>
      <c r="V126" s="209">
        <f t="shared" si="17"/>
        <v>0</v>
      </c>
      <c r="W126" s="209">
        <f t="shared" si="18"/>
        <v>0</v>
      </c>
      <c r="X126" s="209">
        <f t="shared" si="19"/>
        <v>0</v>
      </c>
      <c r="Y126" s="209">
        <f t="shared" si="20"/>
        <v>0</v>
      </c>
      <c r="Z126" s="209">
        <f t="shared" si="21"/>
        <v>0</v>
      </c>
      <c r="AA126" s="200">
        <f t="shared" si="22"/>
        <v>0</v>
      </c>
    </row>
    <row r="127" spans="1:27" s="201" customFormat="1" ht="16.899999999999999" customHeight="1">
      <c r="A127" s="335" t="str">
        <f>IF('1042Bf Données de base trav.'!A123="","",'1042Bf Données de base trav.'!A123)</f>
        <v/>
      </c>
      <c r="B127" s="469" t="str">
        <f>IF('1042Bf Données de base trav.'!B123="","",'1042Bf Données de base trav.'!B123)</f>
        <v/>
      </c>
      <c r="C127" s="598" t="str">
        <f>IF('1042Bf Données de base trav.'!C123="","",'1042Bf Données de base trav.'!C123)</f>
        <v/>
      </c>
      <c r="D127" s="599"/>
      <c r="E127" s="493" t="str">
        <f>IF('1042Bf Données de base trav.'!D123="","",'1042Bf Données de base trav.'!D123)</f>
        <v/>
      </c>
      <c r="F127" s="467" t="str">
        <f>IF(A127="","",'1042Bf Données de base trav.'!M123)</f>
        <v/>
      </c>
      <c r="G127" s="175"/>
      <c r="H127" s="143"/>
      <c r="I127" s="143"/>
      <c r="J127" s="75" t="str">
        <f t="shared" si="12"/>
        <v/>
      </c>
      <c r="K127" s="174" t="str">
        <f>IF(A127="","",'1042Bf Données de base trav.'!M123)</f>
        <v/>
      </c>
      <c r="L127" s="175"/>
      <c r="M127" s="143"/>
      <c r="N127" s="143"/>
      <c r="O127" s="75" t="str">
        <f t="shared" si="13"/>
        <v/>
      </c>
      <c r="P127" s="207"/>
      <c r="Q127" s="208" t="str">
        <f>IF($C127="","",'1042Ef Décompte'!D127)</f>
        <v/>
      </c>
      <c r="R127" s="208" t="str">
        <f>IF(OR($C127="",'1042Bf Données de base trav.'!M221=""),"",'1042Bf Données de base trav.'!M221)</f>
        <v/>
      </c>
      <c r="S127" s="207" t="str">
        <f t="shared" si="14"/>
        <v/>
      </c>
      <c r="T127" s="207" t="str">
        <f t="shared" si="15"/>
        <v/>
      </c>
      <c r="U127" s="209">
        <f t="shared" si="16"/>
        <v>0</v>
      </c>
      <c r="V127" s="209">
        <f t="shared" si="17"/>
        <v>0</v>
      </c>
      <c r="W127" s="209">
        <f t="shared" si="18"/>
        <v>0</v>
      </c>
      <c r="X127" s="209">
        <f t="shared" si="19"/>
        <v>0</v>
      </c>
      <c r="Y127" s="209">
        <f t="shared" si="20"/>
        <v>0</v>
      </c>
      <c r="Z127" s="209">
        <f t="shared" si="21"/>
        <v>0</v>
      </c>
      <c r="AA127" s="200">
        <f t="shared" si="22"/>
        <v>0</v>
      </c>
    </row>
    <row r="128" spans="1:27" s="201" customFormat="1" ht="16.899999999999999" customHeight="1">
      <c r="A128" s="335" t="str">
        <f>IF('1042Bf Données de base trav.'!A124="","",'1042Bf Données de base trav.'!A124)</f>
        <v/>
      </c>
      <c r="B128" s="469" t="str">
        <f>IF('1042Bf Données de base trav.'!B124="","",'1042Bf Données de base trav.'!B124)</f>
        <v/>
      </c>
      <c r="C128" s="598" t="str">
        <f>IF('1042Bf Données de base trav.'!C124="","",'1042Bf Données de base trav.'!C124)</f>
        <v/>
      </c>
      <c r="D128" s="599"/>
      <c r="E128" s="493" t="str">
        <f>IF('1042Bf Données de base trav.'!D124="","",'1042Bf Données de base trav.'!D124)</f>
        <v/>
      </c>
      <c r="F128" s="467" t="str">
        <f>IF(A128="","",'1042Bf Données de base trav.'!M124)</f>
        <v/>
      </c>
      <c r="G128" s="175"/>
      <c r="H128" s="143"/>
      <c r="I128" s="143"/>
      <c r="J128" s="75" t="str">
        <f t="shared" si="12"/>
        <v/>
      </c>
      <c r="K128" s="174" t="str">
        <f>IF(A128="","",'1042Bf Données de base trav.'!M124)</f>
        <v/>
      </c>
      <c r="L128" s="175"/>
      <c r="M128" s="143"/>
      <c r="N128" s="143"/>
      <c r="O128" s="75" t="str">
        <f t="shared" si="13"/>
        <v/>
      </c>
      <c r="P128" s="207"/>
      <c r="Q128" s="208" t="str">
        <f>IF($C128="","",'1042Ef Décompte'!D128)</f>
        <v/>
      </c>
      <c r="R128" s="208" t="str">
        <f>IF(OR($C128="",'1042Bf Données de base trav.'!M222=""),"",'1042Bf Données de base trav.'!M222)</f>
        <v/>
      </c>
      <c r="S128" s="207" t="str">
        <f t="shared" si="14"/>
        <v/>
      </c>
      <c r="T128" s="207" t="str">
        <f t="shared" si="15"/>
        <v/>
      </c>
      <c r="U128" s="209">
        <f t="shared" si="16"/>
        <v>0</v>
      </c>
      <c r="V128" s="209">
        <f t="shared" si="17"/>
        <v>0</v>
      </c>
      <c r="W128" s="209">
        <f t="shared" si="18"/>
        <v>0</v>
      </c>
      <c r="X128" s="209">
        <f t="shared" si="19"/>
        <v>0</v>
      </c>
      <c r="Y128" s="209">
        <f t="shared" si="20"/>
        <v>0</v>
      </c>
      <c r="Z128" s="209">
        <f t="shared" si="21"/>
        <v>0</v>
      </c>
      <c r="AA128" s="200">
        <f t="shared" si="22"/>
        <v>0</v>
      </c>
    </row>
    <row r="129" spans="1:27" s="201" customFormat="1" ht="16.899999999999999" customHeight="1">
      <c r="A129" s="335" t="str">
        <f>IF('1042Bf Données de base trav.'!A125="","",'1042Bf Données de base trav.'!A125)</f>
        <v/>
      </c>
      <c r="B129" s="469" t="str">
        <f>IF('1042Bf Données de base trav.'!B125="","",'1042Bf Données de base trav.'!B125)</f>
        <v/>
      </c>
      <c r="C129" s="598" t="str">
        <f>IF('1042Bf Données de base trav.'!C125="","",'1042Bf Données de base trav.'!C125)</f>
        <v/>
      </c>
      <c r="D129" s="599"/>
      <c r="E129" s="493" t="str">
        <f>IF('1042Bf Données de base trav.'!D125="","",'1042Bf Données de base trav.'!D125)</f>
        <v/>
      </c>
      <c r="F129" s="467" t="str">
        <f>IF(A129="","",'1042Bf Données de base trav.'!M125)</f>
        <v/>
      </c>
      <c r="G129" s="175"/>
      <c r="H129" s="143"/>
      <c r="I129" s="143"/>
      <c r="J129" s="75" t="str">
        <f t="shared" si="12"/>
        <v/>
      </c>
      <c r="K129" s="174" t="str">
        <f>IF(A129="","",'1042Bf Données de base trav.'!M125)</f>
        <v/>
      </c>
      <c r="L129" s="175"/>
      <c r="M129" s="143"/>
      <c r="N129" s="143"/>
      <c r="O129" s="75" t="str">
        <f t="shared" si="13"/>
        <v/>
      </c>
      <c r="P129" s="207"/>
      <c r="Q129" s="208" t="str">
        <f>IF($C129="","",'1042Ef Décompte'!D129)</f>
        <v/>
      </c>
      <c r="R129" s="208" t="str">
        <f>IF(OR($C129="",'1042Bf Données de base trav.'!M223=""),"",'1042Bf Données de base trav.'!M223)</f>
        <v/>
      </c>
      <c r="S129" s="207" t="str">
        <f t="shared" si="14"/>
        <v/>
      </c>
      <c r="T129" s="207" t="str">
        <f t="shared" si="15"/>
        <v/>
      </c>
      <c r="U129" s="209">
        <f t="shared" si="16"/>
        <v>0</v>
      </c>
      <c r="V129" s="209">
        <f t="shared" si="17"/>
        <v>0</v>
      </c>
      <c r="W129" s="209">
        <f t="shared" si="18"/>
        <v>0</v>
      </c>
      <c r="X129" s="209">
        <f t="shared" si="19"/>
        <v>0</v>
      </c>
      <c r="Y129" s="209">
        <f t="shared" si="20"/>
        <v>0</v>
      </c>
      <c r="Z129" s="209">
        <f t="shared" si="21"/>
        <v>0</v>
      </c>
      <c r="AA129" s="200">
        <f t="shared" si="22"/>
        <v>0</v>
      </c>
    </row>
    <row r="130" spans="1:27" s="201" customFormat="1" ht="16.899999999999999" customHeight="1">
      <c r="A130" s="335" t="str">
        <f>IF('1042Bf Données de base trav.'!A126="","",'1042Bf Données de base trav.'!A126)</f>
        <v/>
      </c>
      <c r="B130" s="469" t="str">
        <f>IF('1042Bf Données de base trav.'!B126="","",'1042Bf Données de base trav.'!B126)</f>
        <v/>
      </c>
      <c r="C130" s="598" t="str">
        <f>IF('1042Bf Données de base trav.'!C126="","",'1042Bf Données de base trav.'!C126)</f>
        <v/>
      </c>
      <c r="D130" s="599"/>
      <c r="E130" s="493" t="str">
        <f>IF('1042Bf Données de base trav.'!D126="","",'1042Bf Données de base trav.'!D126)</f>
        <v/>
      </c>
      <c r="F130" s="467" t="str">
        <f>IF(A130="","",'1042Bf Données de base trav.'!M126)</f>
        <v/>
      </c>
      <c r="G130" s="175"/>
      <c r="H130" s="143"/>
      <c r="I130" s="143"/>
      <c r="J130" s="75" t="str">
        <f t="shared" si="12"/>
        <v/>
      </c>
      <c r="K130" s="174" t="str">
        <f>IF(A130="","",'1042Bf Données de base trav.'!M126)</f>
        <v/>
      </c>
      <c r="L130" s="175"/>
      <c r="M130" s="143"/>
      <c r="N130" s="143"/>
      <c r="O130" s="75" t="str">
        <f t="shared" si="13"/>
        <v/>
      </c>
      <c r="P130" s="207"/>
      <c r="Q130" s="208" t="str">
        <f>IF($C130="","",'1042Ef Décompte'!D130)</f>
        <v/>
      </c>
      <c r="R130" s="208" t="str">
        <f>IF(OR($C130="",'1042Bf Données de base trav.'!M224=""),"",'1042Bf Données de base trav.'!M224)</f>
        <v/>
      </c>
      <c r="S130" s="207" t="str">
        <f t="shared" si="14"/>
        <v/>
      </c>
      <c r="T130" s="207" t="str">
        <f t="shared" si="15"/>
        <v/>
      </c>
      <c r="U130" s="209">
        <f t="shared" si="16"/>
        <v>0</v>
      </c>
      <c r="V130" s="209">
        <f t="shared" si="17"/>
        <v>0</v>
      </c>
      <c r="W130" s="209">
        <f t="shared" si="18"/>
        <v>0</v>
      </c>
      <c r="X130" s="209">
        <f t="shared" si="19"/>
        <v>0</v>
      </c>
      <c r="Y130" s="209">
        <f t="shared" si="20"/>
        <v>0</v>
      </c>
      <c r="Z130" s="209">
        <f t="shared" si="21"/>
        <v>0</v>
      </c>
      <c r="AA130" s="200">
        <f t="shared" si="22"/>
        <v>0</v>
      </c>
    </row>
    <row r="131" spans="1:27" s="201" customFormat="1" ht="16.899999999999999" customHeight="1">
      <c r="A131" s="335" t="str">
        <f>IF('1042Bf Données de base trav.'!A127="","",'1042Bf Données de base trav.'!A127)</f>
        <v/>
      </c>
      <c r="B131" s="469" t="str">
        <f>IF('1042Bf Données de base trav.'!B127="","",'1042Bf Données de base trav.'!B127)</f>
        <v/>
      </c>
      <c r="C131" s="598" t="str">
        <f>IF('1042Bf Données de base trav.'!C127="","",'1042Bf Données de base trav.'!C127)</f>
        <v/>
      </c>
      <c r="D131" s="599"/>
      <c r="E131" s="493" t="str">
        <f>IF('1042Bf Données de base trav.'!D127="","",'1042Bf Données de base trav.'!D127)</f>
        <v/>
      </c>
      <c r="F131" s="467" t="str">
        <f>IF(A131="","",'1042Bf Données de base trav.'!M127)</f>
        <v/>
      </c>
      <c r="G131" s="175"/>
      <c r="H131" s="143"/>
      <c r="I131" s="143"/>
      <c r="J131" s="75" t="str">
        <f t="shared" si="12"/>
        <v/>
      </c>
      <c r="K131" s="174" t="str">
        <f>IF(A131="","",'1042Bf Données de base trav.'!M127)</f>
        <v/>
      </c>
      <c r="L131" s="175"/>
      <c r="M131" s="143"/>
      <c r="N131" s="143"/>
      <c r="O131" s="75" t="str">
        <f t="shared" si="13"/>
        <v/>
      </c>
      <c r="P131" s="207"/>
      <c r="Q131" s="208" t="str">
        <f>IF($C131="","",'1042Ef Décompte'!D131)</f>
        <v/>
      </c>
      <c r="R131" s="208" t="str">
        <f>IF(OR($C131="",'1042Bf Données de base trav.'!M225=""),"",'1042Bf Données de base trav.'!M225)</f>
        <v/>
      </c>
      <c r="S131" s="207" t="str">
        <f t="shared" si="14"/>
        <v/>
      </c>
      <c r="T131" s="207" t="str">
        <f t="shared" si="15"/>
        <v/>
      </c>
      <c r="U131" s="209">
        <f t="shared" si="16"/>
        <v>0</v>
      </c>
      <c r="V131" s="209">
        <f t="shared" si="17"/>
        <v>0</v>
      </c>
      <c r="W131" s="209">
        <f t="shared" si="18"/>
        <v>0</v>
      </c>
      <c r="X131" s="209">
        <f t="shared" si="19"/>
        <v>0</v>
      </c>
      <c r="Y131" s="209">
        <f t="shared" si="20"/>
        <v>0</v>
      </c>
      <c r="Z131" s="209">
        <f t="shared" si="21"/>
        <v>0</v>
      </c>
      <c r="AA131" s="200">
        <f t="shared" si="22"/>
        <v>0</v>
      </c>
    </row>
    <row r="132" spans="1:27" s="201" customFormat="1" ht="16.899999999999999" customHeight="1">
      <c r="A132" s="335" t="str">
        <f>IF('1042Bf Données de base trav.'!A128="","",'1042Bf Données de base trav.'!A128)</f>
        <v/>
      </c>
      <c r="B132" s="469" t="str">
        <f>IF('1042Bf Données de base trav.'!B128="","",'1042Bf Données de base trav.'!B128)</f>
        <v/>
      </c>
      <c r="C132" s="598" t="str">
        <f>IF('1042Bf Données de base trav.'!C128="","",'1042Bf Données de base trav.'!C128)</f>
        <v/>
      </c>
      <c r="D132" s="599"/>
      <c r="E132" s="493" t="str">
        <f>IF('1042Bf Données de base trav.'!D128="","",'1042Bf Données de base trav.'!D128)</f>
        <v/>
      </c>
      <c r="F132" s="467" t="str">
        <f>IF(A132="","",'1042Bf Données de base trav.'!M128)</f>
        <v/>
      </c>
      <c r="G132" s="175"/>
      <c r="H132" s="143"/>
      <c r="I132" s="143"/>
      <c r="J132" s="75" t="str">
        <f t="shared" si="12"/>
        <v/>
      </c>
      <c r="K132" s="174" t="str">
        <f>IF(A132="","",'1042Bf Données de base trav.'!M128)</f>
        <v/>
      </c>
      <c r="L132" s="175"/>
      <c r="M132" s="143"/>
      <c r="N132" s="143"/>
      <c r="O132" s="75" t="str">
        <f t="shared" si="13"/>
        <v/>
      </c>
      <c r="P132" s="207"/>
      <c r="Q132" s="208" t="str">
        <f>IF($C132="","",'1042Ef Décompte'!D132)</f>
        <v/>
      </c>
      <c r="R132" s="208" t="str">
        <f>IF(OR($C132="",'1042Bf Données de base trav.'!M226=""),"",'1042Bf Données de base trav.'!M226)</f>
        <v/>
      </c>
      <c r="S132" s="207" t="str">
        <f t="shared" si="14"/>
        <v/>
      </c>
      <c r="T132" s="207" t="str">
        <f t="shared" si="15"/>
        <v/>
      </c>
      <c r="U132" s="209">
        <f t="shared" si="16"/>
        <v>0</v>
      </c>
      <c r="V132" s="209">
        <f t="shared" si="17"/>
        <v>0</v>
      </c>
      <c r="W132" s="209">
        <f t="shared" si="18"/>
        <v>0</v>
      </c>
      <c r="X132" s="209">
        <f t="shared" si="19"/>
        <v>0</v>
      </c>
      <c r="Y132" s="209">
        <f t="shared" si="20"/>
        <v>0</v>
      </c>
      <c r="Z132" s="209">
        <f t="shared" si="21"/>
        <v>0</v>
      </c>
      <c r="AA132" s="200">
        <f t="shared" si="22"/>
        <v>0</v>
      </c>
    </row>
    <row r="133" spans="1:27" s="201" customFormat="1" ht="16.899999999999999" customHeight="1">
      <c r="A133" s="335" t="str">
        <f>IF('1042Bf Données de base trav.'!A129="","",'1042Bf Données de base trav.'!A129)</f>
        <v/>
      </c>
      <c r="B133" s="469" t="str">
        <f>IF('1042Bf Données de base trav.'!B129="","",'1042Bf Données de base trav.'!B129)</f>
        <v/>
      </c>
      <c r="C133" s="598" t="str">
        <f>IF('1042Bf Données de base trav.'!C129="","",'1042Bf Données de base trav.'!C129)</f>
        <v/>
      </c>
      <c r="D133" s="599"/>
      <c r="E133" s="493" t="str">
        <f>IF('1042Bf Données de base trav.'!D129="","",'1042Bf Données de base trav.'!D129)</f>
        <v/>
      </c>
      <c r="F133" s="467" t="str">
        <f>IF(A133="","",'1042Bf Données de base trav.'!M129)</f>
        <v/>
      </c>
      <c r="G133" s="175"/>
      <c r="H133" s="143"/>
      <c r="I133" s="143"/>
      <c r="J133" s="75" t="str">
        <f t="shared" si="12"/>
        <v/>
      </c>
      <c r="K133" s="174" t="str">
        <f>IF(A133="","",'1042Bf Données de base trav.'!M129)</f>
        <v/>
      </c>
      <c r="L133" s="175"/>
      <c r="M133" s="143"/>
      <c r="N133" s="143"/>
      <c r="O133" s="75" t="str">
        <f t="shared" si="13"/>
        <v/>
      </c>
      <c r="P133" s="207"/>
      <c r="Q133" s="208" t="str">
        <f>IF($C133="","",'1042Ef Décompte'!D133)</f>
        <v/>
      </c>
      <c r="R133" s="208" t="str">
        <f>IF(OR($C133="",'1042Bf Données de base trav.'!M227=""),"",'1042Bf Données de base trav.'!M227)</f>
        <v/>
      </c>
      <c r="S133" s="207" t="str">
        <f t="shared" si="14"/>
        <v/>
      </c>
      <c r="T133" s="207" t="str">
        <f t="shared" si="15"/>
        <v/>
      </c>
      <c r="U133" s="209">
        <f t="shared" si="16"/>
        <v>0</v>
      </c>
      <c r="V133" s="209">
        <f t="shared" si="17"/>
        <v>0</v>
      </c>
      <c r="W133" s="209">
        <f t="shared" si="18"/>
        <v>0</v>
      </c>
      <c r="X133" s="209">
        <f t="shared" si="19"/>
        <v>0</v>
      </c>
      <c r="Y133" s="209">
        <f t="shared" si="20"/>
        <v>0</v>
      </c>
      <c r="Z133" s="209">
        <f t="shared" si="21"/>
        <v>0</v>
      </c>
      <c r="AA133" s="200">
        <f t="shared" si="22"/>
        <v>0</v>
      </c>
    </row>
    <row r="134" spans="1:27" s="201" customFormat="1" ht="16.899999999999999" customHeight="1">
      <c r="A134" s="335" t="str">
        <f>IF('1042Bf Données de base trav.'!A130="","",'1042Bf Données de base trav.'!A130)</f>
        <v/>
      </c>
      <c r="B134" s="469" t="str">
        <f>IF('1042Bf Données de base trav.'!B130="","",'1042Bf Données de base trav.'!B130)</f>
        <v/>
      </c>
      <c r="C134" s="598" t="str">
        <f>IF('1042Bf Données de base trav.'!C130="","",'1042Bf Données de base trav.'!C130)</f>
        <v/>
      </c>
      <c r="D134" s="599"/>
      <c r="E134" s="493" t="str">
        <f>IF('1042Bf Données de base trav.'!D130="","",'1042Bf Données de base trav.'!D130)</f>
        <v/>
      </c>
      <c r="F134" s="467" t="str">
        <f>IF(A134="","",'1042Bf Données de base trav.'!M130)</f>
        <v/>
      </c>
      <c r="G134" s="175"/>
      <c r="H134" s="143"/>
      <c r="I134" s="143"/>
      <c r="J134" s="75" t="str">
        <f t="shared" si="12"/>
        <v/>
      </c>
      <c r="K134" s="174" t="str">
        <f>IF(A134="","",'1042Bf Données de base trav.'!M130)</f>
        <v/>
      </c>
      <c r="L134" s="175"/>
      <c r="M134" s="143"/>
      <c r="N134" s="143"/>
      <c r="O134" s="75" t="str">
        <f t="shared" si="13"/>
        <v/>
      </c>
      <c r="P134" s="207"/>
      <c r="Q134" s="208" t="str">
        <f>IF($C134="","",'1042Ef Décompte'!D134)</f>
        <v/>
      </c>
      <c r="R134" s="208" t="str">
        <f>IF(OR($C134="",'1042Bf Données de base trav.'!M228=""),"",'1042Bf Données de base trav.'!M228)</f>
        <v/>
      </c>
      <c r="S134" s="207" t="str">
        <f t="shared" si="14"/>
        <v/>
      </c>
      <c r="T134" s="207" t="str">
        <f t="shared" si="15"/>
        <v/>
      </c>
      <c r="U134" s="209">
        <f t="shared" si="16"/>
        <v>0</v>
      </c>
      <c r="V134" s="209">
        <f t="shared" si="17"/>
        <v>0</v>
      </c>
      <c r="W134" s="209">
        <f t="shared" si="18"/>
        <v>0</v>
      </c>
      <c r="X134" s="209">
        <f t="shared" si="19"/>
        <v>0</v>
      </c>
      <c r="Y134" s="209">
        <f t="shared" si="20"/>
        <v>0</v>
      </c>
      <c r="Z134" s="209">
        <f t="shared" si="21"/>
        <v>0</v>
      </c>
      <c r="AA134" s="200">
        <f t="shared" si="22"/>
        <v>0</v>
      </c>
    </row>
    <row r="135" spans="1:27" s="201" customFormat="1" ht="16.899999999999999" customHeight="1">
      <c r="A135" s="335" t="str">
        <f>IF('1042Bf Données de base trav.'!A131="","",'1042Bf Données de base trav.'!A131)</f>
        <v/>
      </c>
      <c r="B135" s="469" t="str">
        <f>IF('1042Bf Données de base trav.'!B131="","",'1042Bf Données de base trav.'!B131)</f>
        <v/>
      </c>
      <c r="C135" s="598" t="str">
        <f>IF('1042Bf Données de base trav.'!C131="","",'1042Bf Données de base trav.'!C131)</f>
        <v/>
      </c>
      <c r="D135" s="599"/>
      <c r="E135" s="493" t="str">
        <f>IF('1042Bf Données de base trav.'!D131="","",'1042Bf Données de base trav.'!D131)</f>
        <v/>
      </c>
      <c r="F135" s="467" t="str">
        <f>IF(A135="","",'1042Bf Données de base trav.'!M131)</f>
        <v/>
      </c>
      <c r="G135" s="175"/>
      <c r="H135" s="143"/>
      <c r="I135" s="143"/>
      <c r="J135" s="75" t="str">
        <f t="shared" si="12"/>
        <v/>
      </c>
      <c r="K135" s="174" t="str">
        <f>IF(A135="","",'1042Bf Données de base trav.'!M131)</f>
        <v/>
      </c>
      <c r="L135" s="175"/>
      <c r="M135" s="143"/>
      <c r="N135" s="143"/>
      <c r="O135" s="75" t="str">
        <f t="shared" si="13"/>
        <v/>
      </c>
      <c r="P135" s="207"/>
      <c r="Q135" s="208" t="str">
        <f>IF($C135="","",'1042Ef Décompte'!D135)</f>
        <v/>
      </c>
      <c r="R135" s="208" t="str">
        <f>IF(OR($C135="",'1042Bf Données de base trav.'!M229=""),"",'1042Bf Données de base trav.'!M229)</f>
        <v/>
      </c>
      <c r="S135" s="207" t="str">
        <f t="shared" si="14"/>
        <v/>
      </c>
      <c r="T135" s="207" t="str">
        <f t="shared" si="15"/>
        <v/>
      </c>
      <c r="U135" s="209">
        <f t="shared" si="16"/>
        <v>0</v>
      </c>
      <c r="V135" s="209">
        <f t="shared" si="17"/>
        <v>0</v>
      </c>
      <c r="W135" s="209">
        <f t="shared" si="18"/>
        <v>0</v>
      </c>
      <c r="X135" s="209">
        <f t="shared" si="19"/>
        <v>0</v>
      </c>
      <c r="Y135" s="209">
        <f t="shared" si="20"/>
        <v>0</v>
      </c>
      <c r="Z135" s="209">
        <f t="shared" si="21"/>
        <v>0</v>
      </c>
      <c r="AA135" s="200">
        <f t="shared" si="22"/>
        <v>0</v>
      </c>
    </row>
    <row r="136" spans="1:27" s="201" customFormat="1" ht="16.899999999999999" customHeight="1">
      <c r="A136" s="335" t="str">
        <f>IF('1042Bf Données de base trav.'!A132="","",'1042Bf Données de base trav.'!A132)</f>
        <v/>
      </c>
      <c r="B136" s="469" t="str">
        <f>IF('1042Bf Données de base trav.'!B132="","",'1042Bf Données de base trav.'!B132)</f>
        <v/>
      </c>
      <c r="C136" s="598" t="str">
        <f>IF('1042Bf Données de base trav.'!C132="","",'1042Bf Données de base trav.'!C132)</f>
        <v/>
      </c>
      <c r="D136" s="599"/>
      <c r="E136" s="493" t="str">
        <f>IF('1042Bf Données de base trav.'!D132="","",'1042Bf Données de base trav.'!D132)</f>
        <v/>
      </c>
      <c r="F136" s="467" t="str">
        <f>IF(A136="","",'1042Bf Données de base trav.'!M132)</f>
        <v/>
      </c>
      <c r="G136" s="175"/>
      <c r="H136" s="143"/>
      <c r="I136" s="143"/>
      <c r="J136" s="75" t="str">
        <f t="shared" si="12"/>
        <v/>
      </c>
      <c r="K136" s="174" t="str">
        <f>IF(A136="","",'1042Bf Données de base trav.'!M132)</f>
        <v/>
      </c>
      <c r="L136" s="175"/>
      <c r="M136" s="143"/>
      <c r="N136" s="143"/>
      <c r="O136" s="75" t="str">
        <f t="shared" si="13"/>
        <v/>
      </c>
      <c r="P136" s="207"/>
      <c r="Q136" s="208" t="str">
        <f>IF($C136="","",'1042Ef Décompte'!D136)</f>
        <v/>
      </c>
      <c r="R136" s="208" t="str">
        <f>IF(OR($C136="",'1042Bf Données de base trav.'!M230=""),"",'1042Bf Données de base trav.'!M230)</f>
        <v/>
      </c>
      <c r="S136" s="207" t="str">
        <f t="shared" si="14"/>
        <v/>
      </c>
      <c r="T136" s="207" t="str">
        <f t="shared" si="15"/>
        <v/>
      </c>
      <c r="U136" s="209">
        <f t="shared" si="16"/>
        <v>0</v>
      </c>
      <c r="V136" s="209">
        <f t="shared" si="17"/>
        <v>0</v>
      </c>
      <c r="W136" s="209">
        <f t="shared" si="18"/>
        <v>0</v>
      </c>
      <c r="X136" s="209">
        <f t="shared" si="19"/>
        <v>0</v>
      </c>
      <c r="Y136" s="209">
        <f t="shared" si="20"/>
        <v>0</v>
      </c>
      <c r="Z136" s="209">
        <f t="shared" si="21"/>
        <v>0</v>
      </c>
      <c r="AA136" s="200">
        <f t="shared" si="22"/>
        <v>0</v>
      </c>
    </row>
    <row r="137" spans="1:27" s="201" customFormat="1" ht="16.899999999999999" customHeight="1">
      <c r="A137" s="335" t="str">
        <f>IF('1042Bf Données de base trav.'!A133="","",'1042Bf Données de base trav.'!A133)</f>
        <v/>
      </c>
      <c r="B137" s="469" t="str">
        <f>IF('1042Bf Données de base trav.'!B133="","",'1042Bf Données de base trav.'!B133)</f>
        <v/>
      </c>
      <c r="C137" s="598" t="str">
        <f>IF('1042Bf Données de base trav.'!C133="","",'1042Bf Données de base trav.'!C133)</f>
        <v/>
      </c>
      <c r="D137" s="599"/>
      <c r="E137" s="493" t="str">
        <f>IF('1042Bf Données de base trav.'!D133="","",'1042Bf Données de base trav.'!D133)</f>
        <v/>
      </c>
      <c r="F137" s="467" t="str">
        <f>IF(A137="","",'1042Bf Données de base trav.'!M133)</f>
        <v/>
      </c>
      <c r="G137" s="175"/>
      <c r="H137" s="143"/>
      <c r="I137" s="143"/>
      <c r="J137" s="75" t="str">
        <f t="shared" si="12"/>
        <v/>
      </c>
      <c r="K137" s="174" t="str">
        <f>IF(A137="","",'1042Bf Données de base trav.'!M133)</f>
        <v/>
      </c>
      <c r="L137" s="175"/>
      <c r="M137" s="143"/>
      <c r="N137" s="143"/>
      <c r="O137" s="75" t="str">
        <f t="shared" si="13"/>
        <v/>
      </c>
      <c r="P137" s="207"/>
      <c r="Q137" s="208" t="str">
        <f>IF($C137="","",'1042Ef Décompte'!D137)</f>
        <v/>
      </c>
      <c r="R137" s="208" t="str">
        <f>IF(OR($C137="",'1042Bf Données de base trav.'!M231=""),"",'1042Bf Données de base trav.'!M231)</f>
        <v/>
      </c>
      <c r="S137" s="207" t="str">
        <f t="shared" si="14"/>
        <v/>
      </c>
      <c r="T137" s="207" t="str">
        <f t="shared" si="15"/>
        <v/>
      </c>
      <c r="U137" s="209">
        <f t="shared" si="16"/>
        <v>0</v>
      </c>
      <c r="V137" s="209">
        <f t="shared" si="17"/>
        <v>0</v>
      </c>
      <c r="W137" s="209">
        <f t="shared" si="18"/>
        <v>0</v>
      </c>
      <c r="X137" s="209">
        <f t="shared" si="19"/>
        <v>0</v>
      </c>
      <c r="Y137" s="209">
        <f t="shared" si="20"/>
        <v>0</v>
      </c>
      <c r="Z137" s="209">
        <f t="shared" si="21"/>
        <v>0</v>
      </c>
      <c r="AA137" s="200">
        <f t="shared" si="22"/>
        <v>0</v>
      </c>
    </row>
    <row r="138" spans="1:27" s="201" customFormat="1" ht="16.899999999999999" customHeight="1">
      <c r="A138" s="335" t="str">
        <f>IF('1042Bf Données de base trav.'!A134="","",'1042Bf Données de base trav.'!A134)</f>
        <v/>
      </c>
      <c r="B138" s="469" t="str">
        <f>IF('1042Bf Données de base trav.'!B134="","",'1042Bf Données de base trav.'!B134)</f>
        <v/>
      </c>
      <c r="C138" s="598" t="str">
        <f>IF('1042Bf Données de base trav.'!C134="","",'1042Bf Données de base trav.'!C134)</f>
        <v/>
      </c>
      <c r="D138" s="599"/>
      <c r="E138" s="493" t="str">
        <f>IF('1042Bf Données de base trav.'!D134="","",'1042Bf Données de base trav.'!D134)</f>
        <v/>
      </c>
      <c r="F138" s="467" t="str">
        <f>IF(A138="","",'1042Bf Données de base trav.'!M134)</f>
        <v/>
      </c>
      <c r="G138" s="175"/>
      <c r="H138" s="143"/>
      <c r="I138" s="143"/>
      <c r="J138" s="75" t="str">
        <f t="shared" si="12"/>
        <v/>
      </c>
      <c r="K138" s="174" t="str">
        <f>IF(A138="","",'1042Bf Données de base trav.'!M134)</f>
        <v/>
      </c>
      <c r="L138" s="175"/>
      <c r="M138" s="143"/>
      <c r="N138" s="143"/>
      <c r="O138" s="75" t="str">
        <f t="shared" si="13"/>
        <v/>
      </c>
      <c r="P138" s="207"/>
      <c r="Q138" s="208" t="str">
        <f>IF($C138="","",'1042Ef Décompte'!D138)</f>
        <v/>
      </c>
      <c r="R138" s="208" t="str">
        <f>IF(OR($C138="",'1042Bf Données de base trav.'!M232=""),"",'1042Bf Données de base trav.'!M232)</f>
        <v/>
      </c>
      <c r="S138" s="207" t="str">
        <f t="shared" si="14"/>
        <v/>
      </c>
      <c r="T138" s="207" t="str">
        <f t="shared" si="15"/>
        <v/>
      </c>
      <c r="U138" s="209">
        <f t="shared" si="16"/>
        <v>0</v>
      </c>
      <c r="V138" s="209">
        <f t="shared" si="17"/>
        <v>0</v>
      </c>
      <c r="W138" s="209">
        <f t="shared" si="18"/>
        <v>0</v>
      </c>
      <c r="X138" s="209">
        <f t="shared" si="19"/>
        <v>0</v>
      </c>
      <c r="Y138" s="209">
        <f t="shared" si="20"/>
        <v>0</v>
      </c>
      <c r="Z138" s="209">
        <f t="shared" si="21"/>
        <v>0</v>
      </c>
      <c r="AA138" s="200">
        <f t="shared" si="22"/>
        <v>0</v>
      </c>
    </row>
    <row r="139" spans="1:27" s="201" customFormat="1" ht="16.899999999999999" customHeight="1">
      <c r="A139" s="335" t="str">
        <f>IF('1042Bf Données de base trav.'!A135="","",'1042Bf Données de base trav.'!A135)</f>
        <v/>
      </c>
      <c r="B139" s="469" t="str">
        <f>IF('1042Bf Données de base trav.'!B135="","",'1042Bf Données de base trav.'!B135)</f>
        <v/>
      </c>
      <c r="C139" s="598" t="str">
        <f>IF('1042Bf Données de base trav.'!C135="","",'1042Bf Données de base trav.'!C135)</f>
        <v/>
      </c>
      <c r="D139" s="599"/>
      <c r="E139" s="493" t="str">
        <f>IF('1042Bf Données de base trav.'!D135="","",'1042Bf Données de base trav.'!D135)</f>
        <v/>
      </c>
      <c r="F139" s="467" t="str">
        <f>IF(A139="","",'1042Bf Données de base trav.'!M135)</f>
        <v/>
      </c>
      <c r="G139" s="175"/>
      <c r="H139" s="143"/>
      <c r="I139" s="143"/>
      <c r="J139" s="75" t="str">
        <f t="shared" si="12"/>
        <v/>
      </c>
      <c r="K139" s="174" t="str">
        <f>IF(A139="","",'1042Bf Données de base trav.'!M135)</f>
        <v/>
      </c>
      <c r="L139" s="175"/>
      <c r="M139" s="143"/>
      <c r="N139" s="143"/>
      <c r="O139" s="75" t="str">
        <f t="shared" si="13"/>
        <v/>
      </c>
      <c r="P139" s="207"/>
      <c r="Q139" s="208" t="str">
        <f>IF($C139="","",'1042Ef Décompte'!D139)</f>
        <v/>
      </c>
      <c r="R139" s="208" t="str">
        <f>IF(OR($C139="",'1042Bf Données de base trav.'!M233=""),"",'1042Bf Données de base trav.'!M233)</f>
        <v/>
      </c>
      <c r="S139" s="207" t="str">
        <f t="shared" si="14"/>
        <v/>
      </c>
      <c r="T139" s="207" t="str">
        <f t="shared" si="15"/>
        <v/>
      </c>
      <c r="U139" s="209">
        <f t="shared" si="16"/>
        <v>0</v>
      </c>
      <c r="V139" s="209">
        <f t="shared" si="17"/>
        <v>0</v>
      </c>
      <c r="W139" s="209">
        <f t="shared" si="18"/>
        <v>0</v>
      </c>
      <c r="X139" s="209">
        <f t="shared" si="19"/>
        <v>0</v>
      </c>
      <c r="Y139" s="209">
        <f t="shared" si="20"/>
        <v>0</v>
      </c>
      <c r="Z139" s="209">
        <f t="shared" si="21"/>
        <v>0</v>
      </c>
      <c r="AA139" s="200">
        <f t="shared" si="22"/>
        <v>0</v>
      </c>
    </row>
    <row r="140" spans="1:27" s="201" customFormat="1" ht="16.899999999999999" customHeight="1">
      <c r="A140" s="335" t="str">
        <f>IF('1042Bf Données de base trav.'!A136="","",'1042Bf Données de base trav.'!A136)</f>
        <v/>
      </c>
      <c r="B140" s="469" t="str">
        <f>IF('1042Bf Données de base trav.'!B136="","",'1042Bf Données de base trav.'!B136)</f>
        <v/>
      </c>
      <c r="C140" s="598" t="str">
        <f>IF('1042Bf Données de base trav.'!C136="","",'1042Bf Données de base trav.'!C136)</f>
        <v/>
      </c>
      <c r="D140" s="599"/>
      <c r="E140" s="493" t="str">
        <f>IF('1042Bf Données de base trav.'!D136="","",'1042Bf Données de base trav.'!D136)</f>
        <v/>
      </c>
      <c r="F140" s="467" t="str">
        <f>IF(A140="","",'1042Bf Données de base trav.'!M136)</f>
        <v/>
      </c>
      <c r="G140" s="175"/>
      <c r="H140" s="143"/>
      <c r="I140" s="143"/>
      <c r="J140" s="75" t="str">
        <f t="shared" si="12"/>
        <v/>
      </c>
      <c r="K140" s="174" t="str">
        <f>IF(A140="","",'1042Bf Données de base trav.'!M136)</f>
        <v/>
      </c>
      <c r="L140" s="175"/>
      <c r="M140" s="143"/>
      <c r="N140" s="143"/>
      <c r="O140" s="75" t="str">
        <f t="shared" si="13"/>
        <v/>
      </c>
      <c r="P140" s="207"/>
      <c r="Q140" s="208" t="str">
        <f>IF($C140="","",'1042Ef Décompte'!D140)</f>
        <v/>
      </c>
      <c r="R140" s="208" t="str">
        <f>IF(OR($C140="",'1042Bf Données de base trav.'!M234=""),"",'1042Bf Données de base trav.'!M234)</f>
        <v/>
      </c>
      <c r="S140" s="207" t="str">
        <f t="shared" si="14"/>
        <v/>
      </c>
      <c r="T140" s="207" t="str">
        <f t="shared" si="15"/>
        <v/>
      </c>
      <c r="U140" s="209">
        <f t="shared" si="16"/>
        <v>0</v>
      </c>
      <c r="V140" s="209">
        <f t="shared" si="17"/>
        <v>0</v>
      </c>
      <c r="W140" s="209">
        <f t="shared" si="18"/>
        <v>0</v>
      </c>
      <c r="X140" s="209">
        <f t="shared" si="19"/>
        <v>0</v>
      </c>
      <c r="Y140" s="209">
        <f t="shared" si="20"/>
        <v>0</v>
      </c>
      <c r="Z140" s="209">
        <f t="shared" si="21"/>
        <v>0</v>
      </c>
      <c r="AA140" s="200">
        <f t="shared" si="22"/>
        <v>0</v>
      </c>
    </row>
    <row r="141" spans="1:27" s="201" customFormat="1" ht="16.899999999999999" customHeight="1">
      <c r="A141" s="335" t="str">
        <f>IF('1042Bf Données de base trav.'!A137="","",'1042Bf Données de base trav.'!A137)</f>
        <v/>
      </c>
      <c r="B141" s="469" t="str">
        <f>IF('1042Bf Données de base trav.'!B137="","",'1042Bf Données de base trav.'!B137)</f>
        <v/>
      </c>
      <c r="C141" s="598" t="str">
        <f>IF('1042Bf Données de base trav.'!C137="","",'1042Bf Données de base trav.'!C137)</f>
        <v/>
      </c>
      <c r="D141" s="599"/>
      <c r="E141" s="493" t="str">
        <f>IF('1042Bf Données de base trav.'!D137="","",'1042Bf Données de base trav.'!D137)</f>
        <v/>
      </c>
      <c r="F141" s="467" t="str">
        <f>IF(A141="","",'1042Bf Données de base trav.'!M137)</f>
        <v/>
      </c>
      <c r="G141" s="175"/>
      <c r="H141" s="143"/>
      <c r="I141" s="143"/>
      <c r="J141" s="75" t="str">
        <f t="shared" si="12"/>
        <v/>
      </c>
      <c r="K141" s="174" t="str">
        <f>IF(A141="","",'1042Bf Données de base trav.'!M137)</f>
        <v/>
      </c>
      <c r="L141" s="175"/>
      <c r="M141" s="143"/>
      <c r="N141" s="143"/>
      <c r="O141" s="75" t="str">
        <f t="shared" si="13"/>
        <v/>
      </c>
      <c r="P141" s="207"/>
      <c r="Q141" s="208" t="str">
        <f>IF($C141="","",'1042Ef Décompte'!D141)</f>
        <v/>
      </c>
      <c r="R141" s="208" t="str">
        <f>IF(OR($C141="",'1042Bf Données de base trav.'!M235=""),"",'1042Bf Données de base trav.'!M235)</f>
        <v/>
      </c>
      <c r="S141" s="207" t="str">
        <f t="shared" si="14"/>
        <v/>
      </c>
      <c r="T141" s="207" t="str">
        <f t="shared" si="15"/>
        <v/>
      </c>
      <c r="U141" s="209">
        <f t="shared" si="16"/>
        <v>0</v>
      </c>
      <c r="V141" s="209">
        <f t="shared" si="17"/>
        <v>0</v>
      </c>
      <c r="W141" s="209">
        <f t="shared" si="18"/>
        <v>0</v>
      </c>
      <c r="X141" s="209">
        <f t="shared" si="19"/>
        <v>0</v>
      </c>
      <c r="Y141" s="209">
        <f t="shared" si="20"/>
        <v>0</v>
      </c>
      <c r="Z141" s="209">
        <f t="shared" si="21"/>
        <v>0</v>
      </c>
      <c r="AA141" s="200">
        <f t="shared" si="22"/>
        <v>0</v>
      </c>
    </row>
    <row r="142" spans="1:27" s="201" customFormat="1" ht="16.899999999999999" customHeight="1">
      <c r="A142" s="335" t="str">
        <f>IF('1042Bf Données de base trav.'!A138="","",'1042Bf Données de base trav.'!A138)</f>
        <v/>
      </c>
      <c r="B142" s="469" t="str">
        <f>IF('1042Bf Données de base trav.'!B138="","",'1042Bf Données de base trav.'!B138)</f>
        <v/>
      </c>
      <c r="C142" s="598" t="str">
        <f>IF('1042Bf Données de base trav.'!C138="","",'1042Bf Données de base trav.'!C138)</f>
        <v/>
      </c>
      <c r="D142" s="599"/>
      <c r="E142" s="493" t="str">
        <f>IF('1042Bf Données de base trav.'!D138="","",'1042Bf Données de base trav.'!D138)</f>
        <v/>
      </c>
      <c r="F142" s="467" t="str">
        <f>IF(A142="","",'1042Bf Données de base trav.'!M138)</f>
        <v/>
      </c>
      <c r="G142" s="175"/>
      <c r="H142" s="143"/>
      <c r="I142" s="143"/>
      <c r="J142" s="75" t="str">
        <f t="shared" ref="J142:J205" si="23">S142</f>
        <v/>
      </c>
      <c r="K142" s="174" t="str">
        <f>IF(A142="","",'1042Bf Données de base trav.'!M138)</f>
        <v/>
      </c>
      <c r="L142" s="175"/>
      <c r="M142" s="143"/>
      <c r="N142" s="143"/>
      <c r="O142" s="75" t="str">
        <f t="shared" ref="O142:O205" si="24">T142</f>
        <v/>
      </c>
      <c r="P142" s="207"/>
      <c r="Q142" s="208" t="str">
        <f>IF($C142="","",'1042Ef Décompte'!D142)</f>
        <v/>
      </c>
      <c r="R142" s="208" t="str">
        <f>IF(OR($C142="",'1042Bf Données de base trav.'!M236=""),"",'1042Bf Données de base trav.'!M236)</f>
        <v/>
      </c>
      <c r="S142" s="207" t="str">
        <f t="shared" ref="S142:S205" si="25">IF(OR($C142="",G142="",H142="",I142=""),"",MAX(G142-H142-I142,0))</f>
        <v/>
      </c>
      <c r="T142" s="207" t="str">
        <f t="shared" ref="T142:T205" si="26">IF(OR(L142="",M142="",N142=""),"",MAX(L142-M142-N142,0))</f>
        <v/>
      </c>
      <c r="U142" s="209">
        <f t="shared" ref="U142:U205" si="27">IF(OR(J142=""),0,G142)</f>
        <v>0</v>
      </c>
      <c r="V142" s="209">
        <f t="shared" ref="V142:V205" si="28">IF(OR(J142=""),0,I142)</f>
        <v>0</v>
      </c>
      <c r="W142" s="209">
        <f t="shared" ref="W142:W205" si="29">IF(OR(J142&lt;=0,J142=""),0,S142)</f>
        <v>0</v>
      </c>
      <c r="X142" s="209">
        <f t="shared" ref="X142:X205" si="30">IF(OR(O142=""),0,L142)</f>
        <v>0</v>
      </c>
      <c r="Y142" s="209">
        <f t="shared" ref="Y142:Y205" si="31">IF(OR(O142=""),0,N142)</f>
        <v>0</v>
      </c>
      <c r="Z142" s="209">
        <f t="shared" ref="Z142:Z205" si="32">IF(OR(O142&lt;=0,O142=""),0,T142)</f>
        <v>0</v>
      </c>
      <c r="AA142" s="200">
        <f t="shared" ref="AA142:AA205" si="33">MAX(Q142:Z142)</f>
        <v>0</v>
      </c>
    </row>
    <row r="143" spans="1:27" s="201" customFormat="1" ht="16.899999999999999" customHeight="1">
      <c r="A143" s="335" t="str">
        <f>IF('1042Bf Données de base trav.'!A139="","",'1042Bf Données de base trav.'!A139)</f>
        <v/>
      </c>
      <c r="B143" s="469" t="str">
        <f>IF('1042Bf Données de base trav.'!B139="","",'1042Bf Données de base trav.'!B139)</f>
        <v/>
      </c>
      <c r="C143" s="598" t="str">
        <f>IF('1042Bf Données de base trav.'!C139="","",'1042Bf Données de base trav.'!C139)</f>
        <v/>
      </c>
      <c r="D143" s="599"/>
      <c r="E143" s="493" t="str">
        <f>IF('1042Bf Données de base trav.'!D139="","",'1042Bf Données de base trav.'!D139)</f>
        <v/>
      </c>
      <c r="F143" s="467" t="str">
        <f>IF(A143="","",'1042Bf Données de base trav.'!M139)</f>
        <v/>
      </c>
      <c r="G143" s="175"/>
      <c r="H143" s="143"/>
      <c r="I143" s="143"/>
      <c r="J143" s="75" t="str">
        <f t="shared" si="23"/>
        <v/>
      </c>
      <c r="K143" s="174" t="str">
        <f>IF(A143="","",'1042Bf Données de base trav.'!M139)</f>
        <v/>
      </c>
      <c r="L143" s="175"/>
      <c r="M143" s="143"/>
      <c r="N143" s="143"/>
      <c r="O143" s="75" t="str">
        <f t="shared" si="24"/>
        <v/>
      </c>
      <c r="P143" s="207"/>
      <c r="Q143" s="208" t="str">
        <f>IF($C143="","",'1042Ef Décompte'!D143)</f>
        <v/>
      </c>
      <c r="R143" s="208" t="str">
        <f>IF(OR($C143="",'1042Bf Données de base trav.'!M237=""),"",'1042Bf Données de base trav.'!M237)</f>
        <v/>
      </c>
      <c r="S143" s="207" t="str">
        <f t="shared" si="25"/>
        <v/>
      </c>
      <c r="T143" s="207" t="str">
        <f t="shared" si="26"/>
        <v/>
      </c>
      <c r="U143" s="209">
        <f t="shared" si="27"/>
        <v>0</v>
      </c>
      <c r="V143" s="209">
        <f t="shared" si="28"/>
        <v>0</v>
      </c>
      <c r="W143" s="209">
        <f t="shared" si="29"/>
        <v>0</v>
      </c>
      <c r="X143" s="209">
        <f t="shared" si="30"/>
        <v>0</v>
      </c>
      <c r="Y143" s="209">
        <f t="shared" si="31"/>
        <v>0</v>
      </c>
      <c r="Z143" s="209">
        <f t="shared" si="32"/>
        <v>0</v>
      </c>
      <c r="AA143" s="200">
        <f t="shared" si="33"/>
        <v>0</v>
      </c>
    </row>
    <row r="144" spans="1:27" s="201" customFormat="1" ht="16.899999999999999" customHeight="1">
      <c r="A144" s="335" t="str">
        <f>IF('1042Bf Données de base trav.'!A140="","",'1042Bf Données de base trav.'!A140)</f>
        <v/>
      </c>
      <c r="B144" s="469" t="str">
        <f>IF('1042Bf Données de base trav.'!B140="","",'1042Bf Données de base trav.'!B140)</f>
        <v/>
      </c>
      <c r="C144" s="598" t="str">
        <f>IF('1042Bf Données de base trav.'!C140="","",'1042Bf Données de base trav.'!C140)</f>
        <v/>
      </c>
      <c r="D144" s="599"/>
      <c r="E144" s="493" t="str">
        <f>IF('1042Bf Données de base trav.'!D140="","",'1042Bf Données de base trav.'!D140)</f>
        <v/>
      </c>
      <c r="F144" s="467" t="str">
        <f>IF(A144="","",'1042Bf Données de base trav.'!M140)</f>
        <v/>
      </c>
      <c r="G144" s="175"/>
      <c r="H144" s="143"/>
      <c r="I144" s="143"/>
      <c r="J144" s="75" t="str">
        <f t="shared" si="23"/>
        <v/>
      </c>
      <c r="K144" s="174" t="str">
        <f>IF(A144="","",'1042Bf Données de base trav.'!M140)</f>
        <v/>
      </c>
      <c r="L144" s="175"/>
      <c r="M144" s="143"/>
      <c r="N144" s="143"/>
      <c r="O144" s="75" t="str">
        <f t="shared" si="24"/>
        <v/>
      </c>
      <c r="P144" s="207"/>
      <c r="Q144" s="208" t="str">
        <f>IF($C144="","",'1042Ef Décompte'!D144)</f>
        <v/>
      </c>
      <c r="R144" s="208" t="str">
        <f>IF(OR($C144="",'1042Bf Données de base trav.'!M238=""),"",'1042Bf Données de base trav.'!M238)</f>
        <v/>
      </c>
      <c r="S144" s="207" t="str">
        <f t="shared" si="25"/>
        <v/>
      </c>
      <c r="T144" s="207" t="str">
        <f t="shared" si="26"/>
        <v/>
      </c>
      <c r="U144" s="209">
        <f t="shared" si="27"/>
        <v>0</v>
      </c>
      <c r="V144" s="209">
        <f t="shared" si="28"/>
        <v>0</v>
      </c>
      <c r="W144" s="209">
        <f t="shared" si="29"/>
        <v>0</v>
      </c>
      <c r="X144" s="209">
        <f t="shared" si="30"/>
        <v>0</v>
      </c>
      <c r="Y144" s="209">
        <f t="shared" si="31"/>
        <v>0</v>
      </c>
      <c r="Z144" s="209">
        <f t="shared" si="32"/>
        <v>0</v>
      </c>
      <c r="AA144" s="200">
        <f t="shared" si="33"/>
        <v>0</v>
      </c>
    </row>
    <row r="145" spans="1:27" s="201" customFormat="1" ht="16.899999999999999" customHeight="1">
      <c r="A145" s="335" t="str">
        <f>IF('1042Bf Données de base trav.'!A141="","",'1042Bf Données de base trav.'!A141)</f>
        <v/>
      </c>
      <c r="B145" s="469" t="str">
        <f>IF('1042Bf Données de base trav.'!B141="","",'1042Bf Données de base trav.'!B141)</f>
        <v/>
      </c>
      <c r="C145" s="598" t="str">
        <f>IF('1042Bf Données de base trav.'!C141="","",'1042Bf Données de base trav.'!C141)</f>
        <v/>
      </c>
      <c r="D145" s="599"/>
      <c r="E145" s="493" t="str">
        <f>IF('1042Bf Données de base trav.'!D141="","",'1042Bf Données de base trav.'!D141)</f>
        <v/>
      </c>
      <c r="F145" s="467" t="str">
        <f>IF(A145="","",'1042Bf Données de base trav.'!M141)</f>
        <v/>
      </c>
      <c r="G145" s="175"/>
      <c r="H145" s="143"/>
      <c r="I145" s="143"/>
      <c r="J145" s="75" t="str">
        <f t="shared" si="23"/>
        <v/>
      </c>
      <c r="K145" s="174" t="str">
        <f>IF(A145="","",'1042Bf Données de base trav.'!M141)</f>
        <v/>
      </c>
      <c r="L145" s="175"/>
      <c r="M145" s="143"/>
      <c r="N145" s="143"/>
      <c r="O145" s="75" t="str">
        <f t="shared" si="24"/>
        <v/>
      </c>
      <c r="P145" s="207"/>
      <c r="Q145" s="208" t="str">
        <f>IF($C145="","",'1042Ef Décompte'!D145)</f>
        <v/>
      </c>
      <c r="R145" s="208" t="str">
        <f>IF(OR($C145="",'1042Bf Données de base trav.'!M239=""),"",'1042Bf Données de base trav.'!M239)</f>
        <v/>
      </c>
      <c r="S145" s="207" t="str">
        <f t="shared" si="25"/>
        <v/>
      </c>
      <c r="T145" s="207" t="str">
        <f t="shared" si="26"/>
        <v/>
      </c>
      <c r="U145" s="209">
        <f t="shared" si="27"/>
        <v>0</v>
      </c>
      <c r="V145" s="209">
        <f t="shared" si="28"/>
        <v>0</v>
      </c>
      <c r="W145" s="209">
        <f t="shared" si="29"/>
        <v>0</v>
      </c>
      <c r="X145" s="209">
        <f t="shared" si="30"/>
        <v>0</v>
      </c>
      <c r="Y145" s="209">
        <f t="shared" si="31"/>
        <v>0</v>
      </c>
      <c r="Z145" s="209">
        <f t="shared" si="32"/>
        <v>0</v>
      </c>
      <c r="AA145" s="200">
        <f t="shared" si="33"/>
        <v>0</v>
      </c>
    </row>
    <row r="146" spans="1:27" s="201" customFormat="1" ht="16.899999999999999" customHeight="1">
      <c r="A146" s="335" t="str">
        <f>IF('1042Bf Données de base trav.'!A142="","",'1042Bf Données de base trav.'!A142)</f>
        <v/>
      </c>
      <c r="B146" s="469" t="str">
        <f>IF('1042Bf Données de base trav.'!B142="","",'1042Bf Données de base trav.'!B142)</f>
        <v/>
      </c>
      <c r="C146" s="598" t="str">
        <f>IF('1042Bf Données de base trav.'!C142="","",'1042Bf Données de base trav.'!C142)</f>
        <v/>
      </c>
      <c r="D146" s="599"/>
      <c r="E146" s="493" t="str">
        <f>IF('1042Bf Données de base trav.'!D142="","",'1042Bf Données de base trav.'!D142)</f>
        <v/>
      </c>
      <c r="F146" s="467" t="str">
        <f>IF(A146="","",'1042Bf Données de base trav.'!M142)</f>
        <v/>
      </c>
      <c r="G146" s="175"/>
      <c r="H146" s="143"/>
      <c r="I146" s="143"/>
      <c r="J146" s="75" t="str">
        <f t="shared" si="23"/>
        <v/>
      </c>
      <c r="K146" s="174" t="str">
        <f>IF(A146="","",'1042Bf Données de base trav.'!M142)</f>
        <v/>
      </c>
      <c r="L146" s="175"/>
      <c r="M146" s="143"/>
      <c r="N146" s="143"/>
      <c r="O146" s="75" t="str">
        <f t="shared" si="24"/>
        <v/>
      </c>
      <c r="P146" s="207"/>
      <c r="Q146" s="208" t="str">
        <f>IF($C146="","",'1042Ef Décompte'!D146)</f>
        <v/>
      </c>
      <c r="R146" s="208" t="str">
        <f>IF(OR($C146="",'1042Bf Données de base trav.'!M240=""),"",'1042Bf Données de base trav.'!M240)</f>
        <v/>
      </c>
      <c r="S146" s="207" t="str">
        <f t="shared" si="25"/>
        <v/>
      </c>
      <c r="T146" s="207" t="str">
        <f t="shared" si="26"/>
        <v/>
      </c>
      <c r="U146" s="209">
        <f t="shared" si="27"/>
        <v>0</v>
      </c>
      <c r="V146" s="209">
        <f t="shared" si="28"/>
        <v>0</v>
      </c>
      <c r="W146" s="209">
        <f t="shared" si="29"/>
        <v>0</v>
      </c>
      <c r="X146" s="209">
        <f t="shared" si="30"/>
        <v>0</v>
      </c>
      <c r="Y146" s="209">
        <f t="shared" si="31"/>
        <v>0</v>
      </c>
      <c r="Z146" s="209">
        <f t="shared" si="32"/>
        <v>0</v>
      </c>
      <c r="AA146" s="200">
        <f t="shared" si="33"/>
        <v>0</v>
      </c>
    </row>
    <row r="147" spans="1:27" s="201" customFormat="1" ht="16.899999999999999" customHeight="1">
      <c r="A147" s="335" t="str">
        <f>IF('1042Bf Données de base trav.'!A143="","",'1042Bf Données de base trav.'!A143)</f>
        <v/>
      </c>
      <c r="B147" s="469" t="str">
        <f>IF('1042Bf Données de base trav.'!B143="","",'1042Bf Données de base trav.'!B143)</f>
        <v/>
      </c>
      <c r="C147" s="598" t="str">
        <f>IF('1042Bf Données de base trav.'!C143="","",'1042Bf Données de base trav.'!C143)</f>
        <v/>
      </c>
      <c r="D147" s="599"/>
      <c r="E147" s="493" t="str">
        <f>IF('1042Bf Données de base trav.'!D143="","",'1042Bf Données de base trav.'!D143)</f>
        <v/>
      </c>
      <c r="F147" s="467" t="str">
        <f>IF(A147="","",'1042Bf Données de base trav.'!M143)</f>
        <v/>
      </c>
      <c r="G147" s="175"/>
      <c r="H147" s="143"/>
      <c r="I147" s="143"/>
      <c r="J147" s="75" t="str">
        <f t="shared" si="23"/>
        <v/>
      </c>
      <c r="K147" s="174" t="str">
        <f>IF(A147="","",'1042Bf Données de base trav.'!M143)</f>
        <v/>
      </c>
      <c r="L147" s="175"/>
      <c r="M147" s="143"/>
      <c r="N147" s="143"/>
      <c r="O147" s="75" t="str">
        <f t="shared" si="24"/>
        <v/>
      </c>
      <c r="P147" s="207"/>
      <c r="Q147" s="208" t="str">
        <f>IF($C147="","",'1042Ef Décompte'!D147)</f>
        <v/>
      </c>
      <c r="R147" s="208" t="str">
        <f>IF(OR($C147="",'1042Bf Données de base trav.'!M241=""),"",'1042Bf Données de base trav.'!M241)</f>
        <v/>
      </c>
      <c r="S147" s="207" t="str">
        <f t="shared" si="25"/>
        <v/>
      </c>
      <c r="T147" s="207" t="str">
        <f t="shared" si="26"/>
        <v/>
      </c>
      <c r="U147" s="209">
        <f t="shared" si="27"/>
        <v>0</v>
      </c>
      <c r="V147" s="209">
        <f t="shared" si="28"/>
        <v>0</v>
      </c>
      <c r="W147" s="209">
        <f t="shared" si="29"/>
        <v>0</v>
      </c>
      <c r="X147" s="209">
        <f t="shared" si="30"/>
        <v>0</v>
      </c>
      <c r="Y147" s="209">
        <f t="shared" si="31"/>
        <v>0</v>
      </c>
      <c r="Z147" s="209">
        <f t="shared" si="32"/>
        <v>0</v>
      </c>
      <c r="AA147" s="200">
        <f t="shared" si="33"/>
        <v>0</v>
      </c>
    </row>
    <row r="148" spans="1:27" s="201" customFormat="1" ht="16.899999999999999" customHeight="1">
      <c r="A148" s="335" t="str">
        <f>IF('1042Bf Données de base trav.'!A144="","",'1042Bf Données de base trav.'!A144)</f>
        <v/>
      </c>
      <c r="B148" s="469" t="str">
        <f>IF('1042Bf Données de base trav.'!B144="","",'1042Bf Données de base trav.'!B144)</f>
        <v/>
      </c>
      <c r="C148" s="598" t="str">
        <f>IF('1042Bf Données de base trav.'!C144="","",'1042Bf Données de base trav.'!C144)</f>
        <v/>
      </c>
      <c r="D148" s="599"/>
      <c r="E148" s="493" t="str">
        <f>IF('1042Bf Données de base trav.'!D144="","",'1042Bf Données de base trav.'!D144)</f>
        <v/>
      </c>
      <c r="F148" s="467" t="str">
        <f>IF(A148="","",'1042Bf Données de base trav.'!M144)</f>
        <v/>
      </c>
      <c r="G148" s="175"/>
      <c r="H148" s="143"/>
      <c r="I148" s="143"/>
      <c r="J148" s="75" t="str">
        <f t="shared" si="23"/>
        <v/>
      </c>
      <c r="K148" s="174" t="str">
        <f>IF(A148="","",'1042Bf Données de base trav.'!M144)</f>
        <v/>
      </c>
      <c r="L148" s="175"/>
      <c r="M148" s="143"/>
      <c r="N148" s="143"/>
      <c r="O148" s="75" t="str">
        <f t="shared" si="24"/>
        <v/>
      </c>
      <c r="P148" s="207"/>
      <c r="Q148" s="208" t="str">
        <f>IF($C148="","",'1042Ef Décompte'!D148)</f>
        <v/>
      </c>
      <c r="R148" s="208" t="str">
        <f>IF(OR($C148="",'1042Bf Données de base trav.'!M242=""),"",'1042Bf Données de base trav.'!M242)</f>
        <v/>
      </c>
      <c r="S148" s="207" t="str">
        <f t="shared" si="25"/>
        <v/>
      </c>
      <c r="T148" s="207" t="str">
        <f t="shared" si="26"/>
        <v/>
      </c>
      <c r="U148" s="209">
        <f t="shared" si="27"/>
        <v>0</v>
      </c>
      <c r="V148" s="209">
        <f t="shared" si="28"/>
        <v>0</v>
      </c>
      <c r="W148" s="209">
        <f t="shared" si="29"/>
        <v>0</v>
      </c>
      <c r="X148" s="209">
        <f t="shared" si="30"/>
        <v>0</v>
      </c>
      <c r="Y148" s="209">
        <f t="shared" si="31"/>
        <v>0</v>
      </c>
      <c r="Z148" s="209">
        <f t="shared" si="32"/>
        <v>0</v>
      </c>
      <c r="AA148" s="200">
        <f t="shared" si="33"/>
        <v>0</v>
      </c>
    </row>
    <row r="149" spans="1:27" s="201" customFormat="1" ht="16.899999999999999" customHeight="1">
      <c r="A149" s="335" t="str">
        <f>IF('1042Bf Données de base trav.'!A145="","",'1042Bf Données de base trav.'!A145)</f>
        <v/>
      </c>
      <c r="B149" s="469" t="str">
        <f>IF('1042Bf Données de base trav.'!B145="","",'1042Bf Données de base trav.'!B145)</f>
        <v/>
      </c>
      <c r="C149" s="598" t="str">
        <f>IF('1042Bf Données de base trav.'!C145="","",'1042Bf Données de base trav.'!C145)</f>
        <v/>
      </c>
      <c r="D149" s="599"/>
      <c r="E149" s="493" t="str">
        <f>IF('1042Bf Données de base trav.'!D145="","",'1042Bf Données de base trav.'!D145)</f>
        <v/>
      </c>
      <c r="F149" s="467" t="str">
        <f>IF(A149="","",'1042Bf Données de base trav.'!M145)</f>
        <v/>
      </c>
      <c r="G149" s="175"/>
      <c r="H149" s="143"/>
      <c r="I149" s="143"/>
      <c r="J149" s="75" t="str">
        <f t="shared" si="23"/>
        <v/>
      </c>
      <c r="K149" s="174" t="str">
        <f>IF(A149="","",'1042Bf Données de base trav.'!M145)</f>
        <v/>
      </c>
      <c r="L149" s="175"/>
      <c r="M149" s="143"/>
      <c r="N149" s="143"/>
      <c r="O149" s="75" t="str">
        <f t="shared" si="24"/>
        <v/>
      </c>
      <c r="P149" s="207"/>
      <c r="Q149" s="208" t="str">
        <f>IF($C149="","",'1042Ef Décompte'!D149)</f>
        <v/>
      </c>
      <c r="R149" s="208" t="str">
        <f>IF(OR($C149="",'1042Bf Données de base trav.'!M243=""),"",'1042Bf Données de base trav.'!M243)</f>
        <v/>
      </c>
      <c r="S149" s="207" t="str">
        <f t="shared" si="25"/>
        <v/>
      </c>
      <c r="T149" s="207" t="str">
        <f t="shared" si="26"/>
        <v/>
      </c>
      <c r="U149" s="209">
        <f t="shared" si="27"/>
        <v>0</v>
      </c>
      <c r="V149" s="209">
        <f t="shared" si="28"/>
        <v>0</v>
      </c>
      <c r="W149" s="209">
        <f t="shared" si="29"/>
        <v>0</v>
      </c>
      <c r="X149" s="209">
        <f t="shared" si="30"/>
        <v>0</v>
      </c>
      <c r="Y149" s="209">
        <f t="shared" si="31"/>
        <v>0</v>
      </c>
      <c r="Z149" s="209">
        <f t="shared" si="32"/>
        <v>0</v>
      </c>
      <c r="AA149" s="200">
        <f t="shared" si="33"/>
        <v>0</v>
      </c>
    </row>
    <row r="150" spans="1:27" s="201" customFormat="1" ht="16.899999999999999" customHeight="1">
      <c r="A150" s="335" t="str">
        <f>IF('1042Bf Données de base trav.'!A146="","",'1042Bf Données de base trav.'!A146)</f>
        <v/>
      </c>
      <c r="B150" s="469" t="str">
        <f>IF('1042Bf Données de base trav.'!B146="","",'1042Bf Données de base trav.'!B146)</f>
        <v/>
      </c>
      <c r="C150" s="598" t="str">
        <f>IF('1042Bf Données de base trav.'!C146="","",'1042Bf Données de base trav.'!C146)</f>
        <v/>
      </c>
      <c r="D150" s="599"/>
      <c r="E150" s="493" t="str">
        <f>IF('1042Bf Données de base trav.'!D146="","",'1042Bf Données de base trav.'!D146)</f>
        <v/>
      </c>
      <c r="F150" s="467" t="str">
        <f>IF(A150="","",'1042Bf Données de base trav.'!M146)</f>
        <v/>
      </c>
      <c r="G150" s="175"/>
      <c r="H150" s="143"/>
      <c r="I150" s="143"/>
      <c r="J150" s="75" t="str">
        <f t="shared" si="23"/>
        <v/>
      </c>
      <c r="K150" s="174" t="str">
        <f>IF(A150="","",'1042Bf Données de base trav.'!M146)</f>
        <v/>
      </c>
      <c r="L150" s="175"/>
      <c r="M150" s="143"/>
      <c r="N150" s="143"/>
      <c r="O150" s="75" t="str">
        <f t="shared" si="24"/>
        <v/>
      </c>
      <c r="P150" s="207"/>
      <c r="Q150" s="208" t="str">
        <f>IF($C150="","",'1042Ef Décompte'!D150)</f>
        <v/>
      </c>
      <c r="R150" s="208" t="str">
        <f>IF(OR($C150="",'1042Bf Données de base trav.'!M244=""),"",'1042Bf Données de base trav.'!M244)</f>
        <v/>
      </c>
      <c r="S150" s="207" t="str">
        <f t="shared" si="25"/>
        <v/>
      </c>
      <c r="T150" s="207" t="str">
        <f t="shared" si="26"/>
        <v/>
      </c>
      <c r="U150" s="209">
        <f t="shared" si="27"/>
        <v>0</v>
      </c>
      <c r="V150" s="209">
        <f t="shared" si="28"/>
        <v>0</v>
      </c>
      <c r="W150" s="209">
        <f t="shared" si="29"/>
        <v>0</v>
      </c>
      <c r="X150" s="209">
        <f t="shared" si="30"/>
        <v>0</v>
      </c>
      <c r="Y150" s="209">
        <f t="shared" si="31"/>
        <v>0</v>
      </c>
      <c r="Z150" s="209">
        <f t="shared" si="32"/>
        <v>0</v>
      </c>
      <c r="AA150" s="200">
        <f t="shared" si="33"/>
        <v>0</v>
      </c>
    </row>
    <row r="151" spans="1:27" s="201" customFormat="1" ht="16.899999999999999" customHeight="1">
      <c r="A151" s="335" t="str">
        <f>IF('1042Bf Données de base trav.'!A147="","",'1042Bf Données de base trav.'!A147)</f>
        <v/>
      </c>
      <c r="B151" s="469" t="str">
        <f>IF('1042Bf Données de base trav.'!B147="","",'1042Bf Données de base trav.'!B147)</f>
        <v/>
      </c>
      <c r="C151" s="598" t="str">
        <f>IF('1042Bf Données de base trav.'!C147="","",'1042Bf Données de base trav.'!C147)</f>
        <v/>
      </c>
      <c r="D151" s="599"/>
      <c r="E151" s="493" t="str">
        <f>IF('1042Bf Données de base trav.'!D147="","",'1042Bf Données de base trav.'!D147)</f>
        <v/>
      </c>
      <c r="F151" s="467" t="str">
        <f>IF(A151="","",'1042Bf Données de base trav.'!M147)</f>
        <v/>
      </c>
      <c r="G151" s="175"/>
      <c r="H151" s="143"/>
      <c r="I151" s="143"/>
      <c r="J151" s="75" t="str">
        <f t="shared" si="23"/>
        <v/>
      </c>
      <c r="K151" s="174" t="str">
        <f>IF(A151="","",'1042Bf Données de base trav.'!M147)</f>
        <v/>
      </c>
      <c r="L151" s="175"/>
      <c r="M151" s="143"/>
      <c r="N151" s="143"/>
      <c r="O151" s="75" t="str">
        <f t="shared" si="24"/>
        <v/>
      </c>
      <c r="P151" s="207"/>
      <c r="Q151" s="208" t="str">
        <f>IF($C151="","",'1042Ef Décompte'!D151)</f>
        <v/>
      </c>
      <c r="R151" s="208" t="str">
        <f>IF(OR($C151="",'1042Bf Données de base trav.'!M245=""),"",'1042Bf Données de base trav.'!M245)</f>
        <v/>
      </c>
      <c r="S151" s="207" t="str">
        <f t="shared" si="25"/>
        <v/>
      </c>
      <c r="T151" s="207" t="str">
        <f t="shared" si="26"/>
        <v/>
      </c>
      <c r="U151" s="209">
        <f t="shared" si="27"/>
        <v>0</v>
      </c>
      <c r="V151" s="209">
        <f t="shared" si="28"/>
        <v>0</v>
      </c>
      <c r="W151" s="209">
        <f t="shared" si="29"/>
        <v>0</v>
      </c>
      <c r="X151" s="209">
        <f t="shared" si="30"/>
        <v>0</v>
      </c>
      <c r="Y151" s="209">
        <f t="shared" si="31"/>
        <v>0</v>
      </c>
      <c r="Z151" s="209">
        <f t="shared" si="32"/>
        <v>0</v>
      </c>
      <c r="AA151" s="200">
        <f t="shared" si="33"/>
        <v>0</v>
      </c>
    </row>
    <row r="152" spans="1:27" s="201" customFormat="1" ht="16.899999999999999" customHeight="1">
      <c r="A152" s="335" t="str">
        <f>IF('1042Bf Données de base trav.'!A148="","",'1042Bf Données de base trav.'!A148)</f>
        <v/>
      </c>
      <c r="B152" s="469" t="str">
        <f>IF('1042Bf Données de base trav.'!B148="","",'1042Bf Données de base trav.'!B148)</f>
        <v/>
      </c>
      <c r="C152" s="598" t="str">
        <f>IF('1042Bf Données de base trav.'!C148="","",'1042Bf Données de base trav.'!C148)</f>
        <v/>
      </c>
      <c r="D152" s="599"/>
      <c r="E152" s="493" t="str">
        <f>IF('1042Bf Données de base trav.'!D148="","",'1042Bf Données de base trav.'!D148)</f>
        <v/>
      </c>
      <c r="F152" s="467" t="str">
        <f>IF(A152="","",'1042Bf Données de base trav.'!M148)</f>
        <v/>
      </c>
      <c r="G152" s="175"/>
      <c r="H152" s="143"/>
      <c r="I152" s="143"/>
      <c r="J152" s="75" t="str">
        <f t="shared" si="23"/>
        <v/>
      </c>
      <c r="K152" s="174" t="str">
        <f>IF(A152="","",'1042Bf Données de base trav.'!M148)</f>
        <v/>
      </c>
      <c r="L152" s="175"/>
      <c r="M152" s="143"/>
      <c r="N152" s="143"/>
      <c r="O152" s="75" t="str">
        <f t="shared" si="24"/>
        <v/>
      </c>
      <c r="P152" s="207"/>
      <c r="Q152" s="208" t="str">
        <f>IF($C152="","",'1042Ef Décompte'!D152)</f>
        <v/>
      </c>
      <c r="R152" s="208" t="str">
        <f>IF(OR($C152="",'1042Bf Données de base trav.'!M246=""),"",'1042Bf Données de base trav.'!M246)</f>
        <v/>
      </c>
      <c r="S152" s="207" t="str">
        <f t="shared" si="25"/>
        <v/>
      </c>
      <c r="T152" s="207" t="str">
        <f t="shared" si="26"/>
        <v/>
      </c>
      <c r="U152" s="209">
        <f t="shared" si="27"/>
        <v>0</v>
      </c>
      <c r="V152" s="209">
        <f t="shared" si="28"/>
        <v>0</v>
      </c>
      <c r="W152" s="209">
        <f t="shared" si="29"/>
        <v>0</v>
      </c>
      <c r="X152" s="209">
        <f t="shared" si="30"/>
        <v>0</v>
      </c>
      <c r="Y152" s="209">
        <f t="shared" si="31"/>
        <v>0</v>
      </c>
      <c r="Z152" s="209">
        <f t="shared" si="32"/>
        <v>0</v>
      </c>
      <c r="AA152" s="200">
        <f t="shared" si="33"/>
        <v>0</v>
      </c>
    </row>
    <row r="153" spans="1:27" s="201" customFormat="1" ht="16.899999999999999" customHeight="1">
      <c r="A153" s="335" t="str">
        <f>IF('1042Bf Données de base trav.'!A149="","",'1042Bf Données de base trav.'!A149)</f>
        <v/>
      </c>
      <c r="B153" s="469" t="str">
        <f>IF('1042Bf Données de base trav.'!B149="","",'1042Bf Données de base trav.'!B149)</f>
        <v/>
      </c>
      <c r="C153" s="598" t="str">
        <f>IF('1042Bf Données de base trav.'!C149="","",'1042Bf Données de base trav.'!C149)</f>
        <v/>
      </c>
      <c r="D153" s="599"/>
      <c r="E153" s="493" t="str">
        <f>IF('1042Bf Données de base trav.'!D149="","",'1042Bf Données de base trav.'!D149)</f>
        <v/>
      </c>
      <c r="F153" s="467" t="str">
        <f>IF(A153="","",'1042Bf Données de base trav.'!M149)</f>
        <v/>
      </c>
      <c r="G153" s="175"/>
      <c r="H153" s="143"/>
      <c r="I153" s="143"/>
      <c r="J153" s="75" t="str">
        <f t="shared" si="23"/>
        <v/>
      </c>
      <c r="K153" s="174" t="str">
        <f>IF(A153="","",'1042Bf Données de base trav.'!M149)</f>
        <v/>
      </c>
      <c r="L153" s="175"/>
      <c r="M153" s="143"/>
      <c r="N153" s="143"/>
      <c r="O153" s="75" t="str">
        <f t="shared" si="24"/>
        <v/>
      </c>
      <c r="P153" s="207"/>
      <c r="Q153" s="208" t="str">
        <f>IF($C153="","",'1042Ef Décompte'!D153)</f>
        <v/>
      </c>
      <c r="R153" s="208" t="str">
        <f>IF(OR($C153="",'1042Bf Données de base trav.'!M247=""),"",'1042Bf Données de base trav.'!M247)</f>
        <v/>
      </c>
      <c r="S153" s="207" t="str">
        <f t="shared" si="25"/>
        <v/>
      </c>
      <c r="T153" s="207" t="str">
        <f t="shared" si="26"/>
        <v/>
      </c>
      <c r="U153" s="209">
        <f t="shared" si="27"/>
        <v>0</v>
      </c>
      <c r="V153" s="209">
        <f t="shared" si="28"/>
        <v>0</v>
      </c>
      <c r="W153" s="209">
        <f t="shared" si="29"/>
        <v>0</v>
      </c>
      <c r="X153" s="209">
        <f t="shared" si="30"/>
        <v>0</v>
      </c>
      <c r="Y153" s="209">
        <f t="shared" si="31"/>
        <v>0</v>
      </c>
      <c r="Z153" s="209">
        <f t="shared" si="32"/>
        <v>0</v>
      </c>
      <c r="AA153" s="200">
        <f t="shared" si="33"/>
        <v>0</v>
      </c>
    </row>
    <row r="154" spans="1:27" s="201" customFormat="1" ht="16.899999999999999" customHeight="1">
      <c r="A154" s="335" t="str">
        <f>IF('1042Bf Données de base trav.'!A150="","",'1042Bf Données de base trav.'!A150)</f>
        <v/>
      </c>
      <c r="B154" s="469" t="str">
        <f>IF('1042Bf Données de base trav.'!B150="","",'1042Bf Données de base trav.'!B150)</f>
        <v/>
      </c>
      <c r="C154" s="598" t="str">
        <f>IF('1042Bf Données de base trav.'!C150="","",'1042Bf Données de base trav.'!C150)</f>
        <v/>
      </c>
      <c r="D154" s="599"/>
      <c r="E154" s="493" t="str">
        <f>IF('1042Bf Données de base trav.'!D150="","",'1042Bf Données de base trav.'!D150)</f>
        <v/>
      </c>
      <c r="F154" s="467" t="str">
        <f>IF(A154="","",'1042Bf Données de base trav.'!M150)</f>
        <v/>
      </c>
      <c r="G154" s="175"/>
      <c r="H154" s="143"/>
      <c r="I154" s="143"/>
      <c r="J154" s="75" t="str">
        <f t="shared" si="23"/>
        <v/>
      </c>
      <c r="K154" s="174" t="str">
        <f>IF(A154="","",'1042Bf Données de base trav.'!M150)</f>
        <v/>
      </c>
      <c r="L154" s="175"/>
      <c r="M154" s="143"/>
      <c r="N154" s="143"/>
      <c r="O154" s="75" t="str">
        <f t="shared" si="24"/>
        <v/>
      </c>
      <c r="P154" s="207"/>
      <c r="Q154" s="208" t="str">
        <f>IF($C154="","",'1042Ef Décompte'!D154)</f>
        <v/>
      </c>
      <c r="R154" s="208" t="str">
        <f>IF(OR($C154="",'1042Bf Données de base trav.'!M248=""),"",'1042Bf Données de base trav.'!M248)</f>
        <v/>
      </c>
      <c r="S154" s="207" t="str">
        <f t="shared" si="25"/>
        <v/>
      </c>
      <c r="T154" s="207" t="str">
        <f t="shared" si="26"/>
        <v/>
      </c>
      <c r="U154" s="209">
        <f t="shared" si="27"/>
        <v>0</v>
      </c>
      <c r="V154" s="209">
        <f t="shared" si="28"/>
        <v>0</v>
      </c>
      <c r="W154" s="209">
        <f t="shared" si="29"/>
        <v>0</v>
      </c>
      <c r="X154" s="209">
        <f t="shared" si="30"/>
        <v>0</v>
      </c>
      <c r="Y154" s="209">
        <f t="shared" si="31"/>
        <v>0</v>
      </c>
      <c r="Z154" s="209">
        <f t="shared" si="32"/>
        <v>0</v>
      </c>
      <c r="AA154" s="200">
        <f t="shared" si="33"/>
        <v>0</v>
      </c>
    </row>
    <row r="155" spans="1:27" s="201" customFormat="1" ht="16.899999999999999" customHeight="1">
      <c r="A155" s="335" t="str">
        <f>IF('1042Bf Données de base trav.'!A151="","",'1042Bf Données de base trav.'!A151)</f>
        <v/>
      </c>
      <c r="B155" s="469" t="str">
        <f>IF('1042Bf Données de base trav.'!B151="","",'1042Bf Données de base trav.'!B151)</f>
        <v/>
      </c>
      <c r="C155" s="598" t="str">
        <f>IF('1042Bf Données de base trav.'!C151="","",'1042Bf Données de base trav.'!C151)</f>
        <v/>
      </c>
      <c r="D155" s="599"/>
      <c r="E155" s="493" t="str">
        <f>IF('1042Bf Données de base trav.'!D151="","",'1042Bf Données de base trav.'!D151)</f>
        <v/>
      </c>
      <c r="F155" s="467" t="str">
        <f>IF(A155="","",'1042Bf Données de base trav.'!M151)</f>
        <v/>
      </c>
      <c r="G155" s="175"/>
      <c r="H155" s="143"/>
      <c r="I155" s="143"/>
      <c r="J155" s="75" t="str">
        <f t="shared" si="23"/>
        <v/>
      </c>
      <c r="K155" s="174" t="str">
        <f>IF(A155="","",'1042Bf Données de base trav.'!M151)</f>
        <v/>
      </c>
      <c r="L155" s="175"/>
      <c r="M155" s="143"/>
      <c r="N155" s="143"/>
      <c r="O155" s="75" t="str">
        <f t="shared" si="24"/>
        <v/>
      </c>
      <c r="P155" s="207"/>
      <c r="Q155" s="208" t="str">
        <f>IF($C155="","",'1042Ef Décompte'!D155)</f>
        <v/>
      </c>
      <c r="R155" s="208" t="str">
        <f>IF(OR($C155="",'1042Bf Données de base trav.'!M249=""),"",'1042Bf Données de base trav.'!M249)</f>
        <v/>
      </c>
      <c r="S155" s="207" t="str">
        <f t="shared" si="25"/>
        <v/>
      </c>
      <c r="T155" s="207" t="str">
        <f t="shared" si="26"/>
        <v/>
      </c>
      <c r="U155" s="209">
        <f t="shared" si="27"/>
        <v>0</v>
      </c>
      <c r="V155" s="209">
        <f t="shared" si="28"/>
        <v>0</v>
      </c>
      <c r="W155" s="209">
        <f t="shared" si="29"/>
        <v>0</v>
      </c>
      <c r="X155" s="209">
        <f t="shared" si="30"/>
        <v>0</v>
      </c>
      <c r="Y155" s="209">
        <f t="shared" si="31"/>
        <v>0</v>
      </c>
      <c r="Z155" s="209">
        <f t="shared" si="32"/>
        <v>0</v>
      </c>
      <c r="AA155" s="200">
        <f t="shared" si="33"/>
        <v>0</v>
      </c>
    </row>
    <row r="156" spans="1:27" s="201" customFormat="1" ht="16.899999999999999" customHeight="1">
      <c r="A156" s="335" t="str">
        <f>IF('1042Bf Données de base trav.'!A152="","",'1042Bf Données de base trav.'!A152)</f>
        <v/>
      </c>
      <c r="B156" s="469" t="str">
        <f>IF('1042Bf Données de base trav.'!B152="","",'1042Bf Données de base trav.'!B152)</f>
        <v/>
      </c>
      <c r="C156" s="598" t="str">
        <f>IF('1042Bf Données de base trav.'!C152="","",'1042Bf Données de base trav.'!C152)</f>
        <v/>
      </c>
      <c r="D156" s="599"/>
      <c r="E156" s="493" t="str">
        <f>IF('1042Bf Données de base trav.'!D152="","",'1042Bf Données de base trav.'!D152)</f>
        <v/>
      </c>
      <c r="F156" s="467" t="str">
        <f>IF(A156="","",'1042Bf Données de base trav.'!M152)</f>
        <v/>
      </c>
      <c r="G156" s="175"/>
      <c r="H156" s="143"/>
      <c r="I156" s="143"/>
      <c r="J156" s="75" t="str">
        <f t="shared" si="23"/>
        <v/>
      </c>
      <c r="K156" s="174" t="str">
        <f>IF(A156="","",'1042Bf Données de base trav.'!M152)</f>
        <v/>
      </c>
      <c r="L156" s="175"/>
      <c r="M156" s="143"/>
      <c r="N156" s="143"/>
      <c r="O156" s="75" t="str">
        <f t="shared" si="24"/>
        <v/>
      </c>
      <c r="P156" s="207"/>
      <c r="Q156" s="208" t="str">
        <f>IF($C156="","",'1042Ef Décompte'!D156)</f>
        <v/>
      </c>
      <c r="R156" s="208" t="str">
        <f>IF(OR($C156="",'1042Bf Données de base trav.'!M250=""),"",'1042Bf Données de base trav.'!M250)</f>
        <v/>
      </c>
      <c r="S156" s="207" t="str">
        <f t="shared" si="25"/>
        <v/>
      </c>
      <c r="T156" s="207" t="str">
        <f t="shared" si="26"/>
        <v/>
      </c>
      <c r="U156" s="209">
        <f t="shared" si="27"/>
        <v>0</v>
      </c>
      <c r="V156" s="209">
        <f t="shared" si="28"/>
        <v>0</v>
      </c>
      <c r="W156" s="209">
        <f t="shared" si="29"/>
        <v>0</v>
      </c>
      <c r="X156" s="209">
        <f t="shared" si="30"/>
        <v>0</v>
      </c>
      <c r="Y156" s="209">
        <f t="shared" si="31"/>
        <v>0</v>
      </c>
      <c r="Z156" s="209">
        <f t="shared" si="32"/>
        <v>0</v>
      </c>
      <c r="AA156" s="200">
        <f t="shared" si="33"/>
        <v>0</v>
      </c>
    </row>
    <row r="157" spans="1:27" s="201" customFormat="1" ht="16.899999999999999" customHeight="1">
      <c r="A157" s="335" t="str">
        <f>IF('1042Bf Données de base trav.'!A153="","",'1042Bf Données de base trav.'!A153)</f>
        <v/>
      </c>
      <c r="B157" s="469" t="str">
        <f>IF('1042Bf Données de base trav.'!B153="","",'1042Bf Données de base trav.'!B153)</f>
        <v/>
      </c>
      <c r="C157" s="598" t="str">
        <f>IF('1042Bf Données de base trav.'!C153="","",'1042Bf Données de base trav.'!C153)</f>
        <v/>
      </c>
      <c r="D157" s="599"/>
      <c r="E157" s="493" t="str">
        <f>IF('1042Bf Données de base trav.'!D153="","",'1042Bf Données de base trav.'!D153)</f>
        <v/>
      </c>
      <c r="F157" s="467" t="str">
        <f>IF(A157="","",'1042Bf Données de base trav.'!M153)</f>
        <v/>
      </c>
      <c r="G157" s="175"/>
      <c r="H157" s="143"/>
      <c r="I157" s="143"/>
      <c r="J157" s="75" t="str">
        <f t="shared" si="23"/>
        <v/>
      </c>
      <c r="K157" s="174" t="str">
        <f>IF(A157="","",'1042Bf Données de base trav.'!M153)</f>
        <v/>
      </c>
      <c r="L157" s="175"/>
      <c r="M157" s="143"/>
      <c r="N157" s="143"/>
      <c r="O157" s="75" t="str">
        <f t="shared" si="24"/>
        <v/>
      </c>
      <c r="P157" s="207"/>
      <c r="Q157" s="208" t="str">
        <f>IF($C157="","",'1042Ef Décompte'!D157)</f>
        <v/>
      </c>
      <c r="R157" s="208" t="str">
        <f>IF(OR($C157="",'1042Bf Données de base trav.'!M251=""),"",'1042Bf Données de base trav.'!M251)</f>
        <v/>
      </c>
      <c r="S157" s="207" t="str">
        <f t="shared" si="25"/>
        <v/>
      </c>
      <c r="T157" s="207" t="str">
        <f t="shared" si="26"/>
        <v/>
      </c>
      <c r="U157" s="209">
        <f t="shared" si="27"/>
        <v>0</v>
      </c>
      <c r="V157" s="209">
        <f t="shared" si="28"/>
        <v>0</v>
      </c>
      <c r="W157" s="209">
        <f t="shared" si="29"/>
        <v>0</v>
      </c>
      <c r="X157" s="209">
        <f t="shared" si="30"/>
        <v>0</v>
      </c>
      <c r="Y157" s="209">
        <f t="shared" si="31"/>
        <v>0</v>
      </c>
      <c r="Z157" s="209">
        <f t="shared" si="32"/>
        <v>0</v>
      </c>
      <c r="AA157" s="200">
        <f t="shared" si="33"/>
        <v>0</v>
      </c>
    </row>
    <row r="158" spans="1:27" s="201" customFormat="1" ht="16.899999999999999" customHeight="1">
      <c r="A158" s="335" t="str">
        <f>IF('1042Bf Données de base trav.'!A154="","",'1042Bf Données de base trav.'!A154)</f>
        <v/>
      </c>
      <c r="B158" s="469" t="str">
        <f>IF('1042Bf Données de base trav.'!B154="","",'1042Bf Données de base trav.'!B154)</f>
        <v/>
      </c>
      <c r="C158" s="598" t="str">
        <f>IF('1042Bf Données de base trav.'!C154="","",'1042Bf Données de base trav.'!C154)</f>
        <v/>
      </c>
      <c r="D158" s="599"/>
      <c r="E158" s="493" t="str">
        <f>IF('1042Bf Données de base trav.'!D154="","",'1042Bf Données de base trav.'!D154)</f>
        <v/>
      </c>
      <c r="F158" s="467" t="str">
        <f>IF(A158="","",'1042Bf Données de base trav.'!M154)</f>
        <v/>
      </c>
      <c r="G158" s="175"/>
      <c r="H158" s="143"/>
      <c r="I158" s="143"/>
      <c r="J158" s="75" t="str">
        <f t="shared" si="23"/>
        <v/>
      </c>
      <c r="K158" s="174" t="str">
        <f>IF(A158="","",'1042Bf Données de base trav.'!M154)</f>
        <v/>
      </c>
      <c r="L158" s="175"/>
      <c r="M158" s="143"/>
      <c r="N158" s="143"/>
      <c r="O158" s="75" t="str">
        <f t="shared" si="24"/>
        <v/>
      </c>
      <c r="P158" s="207"/>
      <c r="Q158" s="208" t="str">
        <f>IF($C158="","",'1042Ef Décompte'!D158)</f>
        <v/>
      </c>
      <c r="R158" s="208" t="str">
        <f>IF(OR($C158="",'1042Bf Données de base trav.'!M252=""),"",'1042Bf Données de base trav.'!M252)</f>
        <v/>
      </c>
      <c r="S158" s="207" t="str">
        <f t="shared" si="25"/>
        <v/>
      </c>
      <c r="T158" s="207" t="str">
        <f t="shared" si="26"/>
        <v/>
      </c>
      <c r="U158" s="209">
        <f t="shared" si="27"/>
        <v>0</v>
      </c>
      <c r="V158" s="209">
        <f t="shared" si="28"/>
        <v>0</v>
      </c>
      <c r="W158" s="209">
        <f t="shared" si="29"/>
        <v>0</v>
      </c>
      <c r="X158" s="209">
        <f t="shared" si="30"/>
        <v>0</v>
      </c>
      <c r="Y158" s="209">
        <f t="shared" si="31"/>
        <v>0</v>
      </c>
      <c r="Z158" s="209">
        <f t="shared" si="32"/>
        <v>0</v>
      </c>
      <c r="AA158" s="200">
        <f t="shared" si="33"/>
        <v>0</v>
      </c>
    </row>
    <row r="159" spans="1:27" s="201" customFormat="1" ht="16.899999999999999" customHeight="1">
      <c r="A159" s="335" t="str">
        <f>IF('1042Bf Données de base trav.'!A155="","",'1042Bf Données de base trav.'!A155)</f>
        <v/>
      </c>
      <c r="B159" s="469" t="str">
        <f>IF('1042Bf Données de base trav.'!B155="","",'1042Bf Données de base trav.'!B155)</f>
        <v/>
      </c>
      <c r="C159" s="598" t="str">
        <f>IF('1042Bf Données de base trav.'!C155="","",'1042Bf Données de base trav.'!C155)</f>
        <v/>
      </c>
      <c r="D159" s="599"/>
      <c r="E159" s="493" t="str">
        <f>IF('1042Bf Données de base trav.'!D155="","",'1042Bf Données de base trav.'!D155)</f>
        <v/>
      </c>
      <c r="F159" s="467" t="str">
        <f>IF(A159="","",'1042Bf Données de base trav.'!M155)</f>
        <v/>
      </c>
      <c r="G159" s="175"/>
      <c r="H159" s="143"/>
      <c r="I159" s="143"/>
      <c r="J159" s="75" t="str">
        <f t="shared" si="23"/>
        <v/>
      </c>
      <c r="K159" s="174" t="str">
        <f>IF(A159="","",'1042Bf Données de base trav.'!M155)</f>
        <v/>
      </c>
      <c r="L159" s="175"/>
      <c r="M159" s="143"/>
      <c r="N159" s="143"/>
      <c r="O159" s="75" t="str">
        <f t="shared" si="24"/>
        <v/>
      </c>
      <c r="P159" s="207"/>
      <c r="Q159" s="208" t="str">
        <f>IF($C159="","",'1042Ef Décompte'!D159)</f>
        <v/>
      </c>
      <c r="R159" s="208" t="str">
        <f>IF(OR($C159="",'1042Bf Données de base trav.'!M253=""),"",'1042Bf Données de base trav.'!M253)</f>
        <v/>
      </c>
      <c r="S159" s="207" t="str">
        <f t="shared" si="25"/>
        <v/>
      </c>
      <c r="T159" s="207" t="str">
        <f t="shared" si="26"/>
        <v/>
      </c>
      <c r="U159" s="209">
        <f t="shared" si="27"/>
        <v>0</v>
      </c>
      <c r="V159" s="209">
        <f t="shared" si="28"/>
        <v>0</v>
      </c>
      <c r="W159" s="209">
        <f t="shared" si="29"/>
        <v>0</v>
      </c>
      <c r="X159" s="209">
        <f t="shared" si="30"/>
        <v>0</v>
      </c>
      <c r="Y159" s="209">
        <f t="shared" si="31"/>
        <v>0</v>
      </c>
      <c r="Z159" s="209">
        <f t="shared" si="32"/>
        <v>0</v>
      </c>
      <c r="AA159" s="200">
        <f t="shared" si="33"/>
        <v>0</v>
      </c>
    </row>
    <row r="160" spans="1:27" s="201" customFormat="1" ht="16.899999999999999" customHeight="1">
      <c r="A160" s="335" t="str">
        <f>IF('1042Bf Données de base trav.'!A156="","",'1042Bf Données de base trav.'!A156)</f>
        <v/>
      </c>
      <c r="B160" s="469" t="str">
        <f>IF('1042Bf Données de base trav.'!B156="","",'1042Bf Données de base trav.'!B156)</f>
        <v/>
      </c>
      <c r="C160" s="598" t="str">
        <f>IF('1042Bf Données de base trav.'!C156="","",'1042Bf Données de base trav.'!C156)</f>
        <v/>
      </c>
      <c r="D160" s="599"/>
      <c r="E160" s="493" t="str">
        <f>IF('1042Bf Données de base trav.'!D156="","",'1042Bf Données de base trav.'!D156)</f>
        <v/>
      </c>
      <c r="F160" s="467" t="str">
        <f>IF(A160="","",'1042Bf Données de base trav.'!M156)</f>
        <v/>
      </c>
      <c r="G160" s="175"/>
      <c r="H160" s="143"/>
      <c r="I160" s="143"/>
      <c r="J160" s="75" t="str">
        <f t="shared" si="23"/>
        <v/>
      </c>
      <c r="K160" s="174" t="str">
        <f>IF(A160="","",'1042Bf Données de base trav.'!M156)</f>
        <v/>
      </c>
      <c r="L160" s="175"/>
      <c r="M160" s="143"/>
      <c r="N160" s="143"/>
      <c r="O160" s="75" t="str">
        <f t="shared" si="24"/>
        <v/>
      </c>
      <c r="P160" s="207"/>
      <c r="Q160" s="208" t="str">
        <f>IF($C160="","",'1042Ef Décompte'!D160)</f>
        <v/>
      </c>
      <c r="R160" s="208" t="str">
        <f>IF(OR($C160="",'1042Bf Données de base trav.'!M254=""),"",'1042Bf Données de base trav.'!M254)</f>
        <v/>
      </c>
      <c r="S160" s="207" t="str">
        <f t="shared" si="25"/>
        <v/>
      </c>
      <c r="T160" s="207" t="str">
        <f t="shared" si="26"/>
        <v/>
      </c>
      <c r="U160" s="209">
        <f t="shared" si="27"/>
        <v>0</v>
      </c>
      <c r="V160" s="209">
        <f t="shared" si="28"/>
        <v>0</v>
      </c>
      <c r="W160" s="209">
        <f t="shared" si="29"/>
        <v>0</v>
      </c>
      <c r="X160" s="209">
        <f t="shared" si="30"/>
        <v>0</v>
      </c>
      <c r="Y160" s="209">
        <f t="shared" si="31"/>
        <v>0</v>
      </c>
      <c r="Z160" s="209">
        <f t="shared" si="32"/>
        <v>0</v>
      </c>
      <c r="AA160" s="200">
        <f t="shared" si="33"/>
        <v>0</v>
      </c>
    </row>
    <row r="161" spans="1:27" s="201" customFormat="1" ht="16.899999999999999" customHeight="1">
      <c r="A161" s="335" t="str">
        <f>IF('1042Bf Données de base trav.'!A157="","",'1042Bf Données de base trav.'!A157)</f>
        <v/>
      </c>
      <c r="B161" s="469" t="str">
        <f>IF('1042Bf Données de base trav.'!B157="","",'1042Bf Données de base trav.'!B157)</f>
        <v/>
      </c>
      <c r="C161" s="598" t="str">
        <f>IF('1042Bf Données de base trav.'!C157="","",'1042Bf Données de base trav.'!C157)</f>
        <v/>
      </c>
      <c r="D161" s="599"/>
      <c r="E161" s="493" t="str">
        <f>IF('1042Bf Données de base trav.'!D157="","",'1042Bf Données de base trav.'!D157)</f>
        <v/>
      </c>
      <c r="F161" s="467" t="str">
        <f>IF(A161="","",'1042Bf Données de base trav.'!M157)</f>
        <v/>
      </c>
      <c r="G161" s="175"/>
      <c r="H161" s="143"/>
      <c r="I161" s="143"/>
      <c r="J161" s="75" t="str">
        <f t="shared" si="23"/>
        <v/>
      </c>
      <c r="K161" s="174" t="str">
        <f>IF(A161="","",'1042Bf Données de base trav.'!M157)</f>
        <v/>
      </c>
      <c r="L161" s="175"/>
      <c r="M161" s="143"/>
      <c r="N161" s="143"/>
      <c r="O161" s="75" t="str">
        <f t="shared" si="24"/>
        <v/>
      </c>
      <c r="P161" s="207"/>
      <c r="Q161" s="208" t="str">
        <f>IF($C161="","",'1042Ef Décompte'!D161)</f>
        <v/>
      </c>
      <c r="R161" s="208" t="str">
        <f>IF(OR($C161="",'1042Bf Données de base trav.'!M255=""),"",'1042Bf Données de base trav.'!M255)</f>
        <v/>
      </c>
      <c r="S161" s="207" t="str">
        <f t="shared" si="25"/>
        <v/>
      </c>
      <c r="T161" s="207" t="str">
        <f t="shared" si="26"/>
        <v/>
      </c>
      <c r="U161" s="209">
        <f t="shared" si="27"/>
        <v>0</v>
      </c>
      <c r="V161" s="209">
        <f t="shared" si="28"/>
        <v>0</v>
      </c>
      <c r="W161" s="209">
        <f t="shared" si="29"/>
        <v>0</v>
      </c>
      <c r="X161" s="209">
        <f t="shared" si="30"/>
        <v>0</v>
      </c>
      <c r="Y161" s="209">
        <f t="shared" si="31"/>
        <v>0</v>
      </c>
      <c r="Z161" s="209">
        <f t="shared" si="32"/>
        <v>0</v>
      </c>
      <c r="AA161" s="200">
        <f t="shared" si="33"/>
        <v>0</v>
      </c>
    </row>
    <row r="162" spans="1:27" s="201" customFormat="1" ht="16.899999999999999" customHeight="1">
      <c r="A162" s="335" t="str">
        <f>IF('1042Bf Données de base trav.'!A158="","",'1042Bf Données de base trav.'!A158)</f>
        <v/>
      </c>
      <c r="B162" s="469" t="str">
        <f>IF('1042Bf Données de base trav.'!B158="","",'1042Bf Données de base trav.'!B158)</f>
        <v/>
      </c>
      <c r="C162" s="598" t="str">
        <f>IF('1042Bf Données de base trav.'!C158="","",'1042Bf Données de base trav.'!C158)</f>
        <v/>
      </c>
      <c r="D162" s="599"/>
      <c r="E162" s="493" t="str">
        <f>IF('1042Bf Données de base trav.'!D158="","",'1042Bf Données de base trav.'!D158)</f>
        <v/>
      </c>
      <c r="F162" s="467" t="str">
        <f>IF(A162="","",'1042Bf Données de base trav.'!M158)</f>
        <v/>
      </c>
      <c r="G162" s="175"/>
      <c r="H162" s="143"/>
      <c r="I162" s="143"/>
      <c r="J162" s="75" t="str">
        <f t="shared" si="23"/>
        <v/>
      </c>
      <c r="K162" s="174" t="str">
        <f>IF(A162="","",'1042Bf Données de base trav.'!M158)</f>
        <v/>
      </c>
      <c r="L162" s="175"/>
      <c r="M162" s="143"/>
      <c r="N162" s="143"/>
      <c r="O162" s="75" t="str">
        <f t="shared" si="24"/>
        <v/>
      </c>
      <c r="P162" s="207"/>
      <c r="Q162" s="208" t="str">
        <f>IF($C162="","",'1042Ef Décompte'!D162)</f>
        <v/>
      </c>
      <c r="R162" s="208" t="str">
        <f>IF(OR($C162="",'1042Bf Données de base trav.'!M256=""),"",'1042Bf Données de base trav.'!M256)</f>
        <v/>
      </c>
      <c r="S162" s="207" t="str">
        <f t="shared" si="25"/>
        <v/>
      </c>
      <c r="T162" s="207" t="str">
        <f t="shared" si="26"/>
        <v/>
      </c>
      <c r="U162" s="209">
        <f t="shared" si="27"/>
        <v>0</v>
      </c>
      <c r="V162" s="209">
        <f t="shared" si="28"/>
        <v>0</v>
      </c>
      <c r="W162" s="209">
        <f t="shared" si="29"/>
        <v>0</v>
      </c>
      <c r="X162" s="209">
        <f t="shared" si="30"/>
        <v>0</v>
      </c>
      <c r="Y162" s="209">
        <f t="shared" si="31"/>
        <v>0</v>
      </c>
      <c r="Z162" s="209">
        <f t="shared" si="32"/>
        <v>0</v>
      </c>
      <c r="AA162" s="200">
        <f t="shared" si="33"/>
        <v>0</v>
      </c>
    </row>
    <row r="163" spans="1:27" s="201" customFormat="1" ht="16.899999999999999" customHeight="1">
      <c r="A163" s="335" t="str">
        <f>IF('1042Bf Données de base trav.'!A159="","",'1042Bf Données de base trav.'!A159)</f>
        <v/>
      </c>
      <c r="B163" s="469" t="str">
        <f>IF('1042Bf Données de base trav.'!B159="","",'1042Bf Données de base trav.'!B159)</f>
        <v/>
      </c>
      <c r="C163" s="598" t="str">
        <f>IF('1042Bf Données de base trav.'!C159="","",'1042Bf Données de base trav.'!C159)</f>
        <v/>
      </c>
      <c r="D163" s="599"/>
      <c r="E163" s="493" t="str">
        <f>IF('1042Bf Données de base trav.'!D159="","",'1042Bf Données de base trav.'!D159)</f>
        <v/>
      </c>
      <c r="F163" s="467" t="str">
        <f>IF(A163="","",'1042Bf Données de base trav.'!M159)</f>
        <v/>
      </c>
      <c r="G163" s="175"/>
      <c r="H163" s="143"/>
      <c r="I163" s="143"/>
      <c r="J163" s="75" t="str">
        <f t="shared" si="23"/>
        <v/>
      </c>
      <c r="K163" s="174" t="str">
        <f>IF(A163="","",'1042Bf Données de base trav.'!M159)</f>
        <v/>
      </c>
      <c r="L163" s="175"/>
      <c r="M163" s="143"/>
      <c r="N163" s="143"/>
      <c r="O163" s="75" t="str">
        <f t="shared" si="24"/>
        <v/>
      </c>
      <c r="P163" s="207"/>
      <c r="Q163" s="208" t="str">
        <f>IF($C163="","",'1042Ef Décompte'!D163)</f>
        <v/>
      </c>
      <c r="R163" s="208" t="str">
        <f>IF(OR($C163="",'1042Bf Données de base trav.'!M257=""),"",'1042Bf Données de base trav.'!M257)</f>
        <v/>
      </c>
      <c r="S163" s="207" t="str">
        <f t="shared" si="25"/>
        <v/>
      </c>
      <c r="T163" s="207" t="str">
        <f t="shared" si="26"/>
        <v/>
      </c>
      <c r="U163" s="209">
        <f t="shared" si="27"/>
        <v>0</v>
      </c>
      <c r="V163" s="209">
        <f t="shared" si="28"/>
        <v>0</v>
      </c>
      <c r="W163" s="209">
        <f t="shared" si="29"/>
        <v>0</v>
      </c>
      <c r="X163" s="209">
        <f t="shared" si="30"/>
        <v>0</v>
      </c>
      <c r="Y163" s="209">
        <f t="shared" si="31"/>
        <v>0</v>
      </c>
      <c r="Z163" s="209">
        <f t="shared" si="32"/>
        <v>0</v>
      </c>
      <c r="AA163" s="200">
        <f t="shared" si="33"/>
        <v>0</v>
      </c>
    </row>
    <row r="164" spans="1:27" s="201" customFormat="1" ht="16.899999999999999" customHeight="1">
      <c r="A164" s="335" t="str">
        <f>IF('1042Bf Données de base trav.'!A160="","",'1042Bf Données de base trav.'!A160)</f>
        <v/>
      </c>
      <c r="B164" s="469" t="str">
        <f>IF('1042Bf Données de base trav.'!B160="","",'1042Bf Données de base trav.'!B160)</f>
        <v/>
      </c>
      <c r="C164" s="598" t="str">
        <f>IF('1042Bf Données de base trav.'!C160="","",'1042Bf Données de base trav.'!C160)</f>
        <v/>
      </c>
      <c r="D164" s="599"/>
      <c r="E164" s="493" t="str">
        <f>IF('1042Bf Données de base trav.'!D160="","",'1042Bf Données de base trav.'!D160)</f>
        <v/>
      </c>
      <c r="F164" s="467" t="str">
        <f>IF(A164="","",'1042Bf Données de base trav.'!M160)</f>
        <v/>
      </c>
      <c r="G164" s="175"/>
      <c r="H164" s="143"/>
      <c r="I164" s="143"/>
      <c r="J164" s="75" t="str">
        <f t="shared" si="23"/>
        <v/>
      </c>
      <c r="K164" s="174" t="str">
        <f>IF(A164="","",'1042Bf Données de base trav.'!M160)</f>
        <v/>
      </c>
      <c r="L164" s="175"/>
      <c r="M164" s="143"/>
      <c r="N164" s="143"/>
      <c r="O164" s="75" t="str">
        <f t="shared" si="24"/>
        <v/>
      </c>
      <c r="P164" s="207"/>
      <c r="Q164" s="208" t="str">
        <f>IF($C164="","",'1042Ef Décompte'!D164)</f>
        <v/>
      </c>
      <c r="R164" s="208" t="str">
        <f>IF(OR($C164="",'1042Bf Données de base trav.'!M258=""),"",'1042Bf Données de base trav.'!M258)</f>
        <v/>
      </c>
      <c r="S164" s="207" t="str">
        <f t="shared" si="25"/>
        <v/>
      </c>
      <c r="T164" s="207" t="str">
        <f t="shared" si="26"/>
        <v/>
      </c>
      <c r="U164" s="209">
        <f t="shared" si="27"/>
        <v>0</v>
      </c>
      <c r="V164" s="209">
        <f t="shared" si="28"/>
        <v>0</v>
      </c>
      <c r="W164" s="209">
        <f t="shared" si="29"/>
        <v>0</v>
      </c>
      <c r="X164" s="209">
        <f t="shared" si="30"/>
        <v>0</v>
      </c>
      <c r="Y164" s="209">
        <f t="shared" si="31"/>
        <v>0</v>
      </c>
      <c r="Z164" s="209">
        <f t="shared" si="32"/>
        <v>0</v>
      </c>
      <c r="AA164" s="200">
        <f t="shared" si="33"/>
        <v>0</v>
      </c>
    </row>
    <row r="165" spans="1:27" s="201" customFormat="1" ht="16.899999999999999" customHeight="1">
      <c r="A165" s="335" t="str">
        <f>IF('1042Bf Données de base trav.'!A161="","",'1042Bf Données de base trav.'!A161)</f>
        <v/>
      </c>
      <c r="B165" s="469" t="str">
        <f>IF('1042Bf Données de base trav.'!B161="","",'1042Bf Données de base trav.'!B161)</f>
        <v/>
      </c>
      <c r="C165" s="598" t="str">
        <f>IF('1042Bf Données de base trav.'!C161="","",'1042Bf Données de base trav.'!C161)</f>
        <v/>
      </c>
      <c r="D165" s="599"/>
      <c r="E165" s="493" t="str">
        <f>IF('1042Bf Données de base trav.'!D161="","",'1042Bf Données de base trav.'!D161)</f>
        <v/>
      </c>
      <c r="F165" s="467" t="str">
        <f>IF(A165="","",'1042Bf Données de base trav.'!M161)</f>
        <v/>
      </c>
      <c r="G165" s="175"/>
      <c r="H165" s="143"/>
      <c r="I165" s="143"/>
      <c r="J165" s="75" t="str">
        <f t="shared" si="23"/>
        <v/>
      </c>
      <c r="K165" s="174" t="str">
        <f>IF(A165="","",'1042Bf Données de base trav.'!M161)</f>
        <v/>
      </c>
      <c r="L165" s="175"/>
      <c r="M165" s="143"/>
      <c r="N165" s="143"/>
      <c r="O165" s="75" t="str">
        <f t="shared" si="24"/>
        <v/>
      </c>
      <c r="P165" s="207"/>
      <c r="Q165" s="208" t="str">
        <f>IF($C165="","",'1042Ef Décompte'!D165)</f>
        <v/>
      </c>
      <c r="R165" s="208" t="str">
        <f>IF(OR($C165="",'1042Bf Données de base trav.'!M259=""),"",'1042Bf Données de base trav.'!M259)</f>
        <v/>
      </c>
      <c r="S165" s="207" t="str">
        <f t="shared" si="25"/>
        <v/>
      </c>
      <c r="T165" s="207" t="str">
        <f t="shared" si="26"/>
        <v/>
      </c>
      <c r="U165" s="209">
        <f t="shared" si="27"/>
        <v>0</v>
      </c>
      <c r="V165" s="209">
        <f t="shared" si="28"/>
        <v>0</v>
      </c>
      <c r="W165" s="209">
        <f t="shared" si="29"/>
        <v>0</v>
      </c>
      <c r="X165" s="209">
        <f t="shared" si="30"/>
        <v>0</v>
      </c>
      <c r="Y165" s="209">
        <f t="shared" si="31"/>
        <v>0</v>
      </c>
      <c r="Z165" s="209">
        <f t="shared" si="32"/>
        <v>0</v>
      </c>
      <c r="AA165" s="200">
        <f t="shared" si="33"/>
        <v>0</v>
      </c>
    </row>
    <row r="166" spans="1:27" s="201" customFormat="1" ht="16.899999999999999" customHeight="1">
      <c r="A166" s="335" t="str">
        <f>IF('1042Bf Données de base trav.'!A162="","",'1042Bf Données de base trav.'!A162)</f>
        <v/>
      </c>
      <c r="B166" s="469" t="str">
        <f>IF('1042Bf Données de base trav.'!B162="","",'1042Bf Données de base trav.'!B162)</f>
        <v/>
      </c>
      <c r="C166" s="598" t="str">
        <f>IF('1042Bf Données de base trav.'!C162="","",'1042Bf Données de base trav.'!C162)</f>
        <v/>
      </c>
      <c r="D166" s="599"/>
      <c r="E166" s="493" t="str">
        <f>IF('1042Bf Données de base trav.'!D162="","",'1042Bf Données de base trav.'!D162)</f>
        <v/>
      </c>
      <c r="F166" s="467" t="str">
        <f>IF(A166="","",'1042Bf Données de base trav.'!M162)</f>
        <v/>
      </c>
      <c r="G166" s="175"/>
      <c r="H166" s="143"/>
      <c r="I166" s="143"/>
      <c r="J166" s="75" t="str">
        <f t="shared" si="23"/>
        <v/>
      </c>
      <c r="K166" s="174" t="str">
        <f>IF(A166="","",'1042Bf Données de base trav.'!M162)</f>
        <v/>
      </c>
      <c r="L166" s="175"/>
      <c r="M166" s="143"/>
      <c r="N166" s="143"/>
      <c r="O166" s="75" t="str">
        <f t="shared" si="24"/>
        <v/>
      </c>
      <c r="P166" s="207"/>
      <c r="Q166" s="208" t="str">
        <f>IF($C166="","",'1042Ef Décompte'!D166)</f>
        <v/>
      </c>
      <c r="R166" s="208" t="str">
        <f>IF(OR($C166="",'1042Bf Données de base trav.'!M260=""),"",'1042Bf Données de base trav.'!M260)</f>
        <v/>
      </c>
      <c r="S166" s="207" t="str">
        <f t="shared" si="25"/>
        <v/>
      </c>
      <c r="T166" s="207" t="str">
        <f t="shared" si="26"/>
        <v/>
      </c>
      <c r="U166" s="209">
        <f t="shared" si="27"/>
        <v>0</v>
      </c>
      <c r="V166" s="209">
        <f t="shared" si="28"/>
        <v>0</v>
      </c>
      <c r="W166" s="209">
        <f t="shared" si="29"/>
        <v>0</v>
      </c>
      <c r="X166" s="209">
        <f t="shared" si="30"/>
        <v>0</v>
      </c>
      <c r="Y166" s="209">
        <f t="shared" si="31"/>
        <v>0</v>
      </c>
      <c r="Z166" s="209">
        <f t="shared" si="32"/>
        <v>0</v>
      </c>
      <c r="AA166" s="200">
        <f t="shared" si="33"/>
        <v>0</v>
      </c>
    </row>
    <row r="167" spans="1:27" s="201" customFormat="1" ht="16.899999999999999" customHeight="1">
      <c r="A167" s="335" t="str">
        <f>IF('1042Bf Données de base trav.'!A163="","",'1042Bf Données de base trav.'!A163)</f>
        <v/>
      </c>
      <c r="B167" s="469" t="str">
        <f>IF('1042Bf Données de base trav.'!B163="","",'1042Bf Données de base trav.'!B163)</f>
        <v/>
      </c>
      <c r="C167" s="598" t="str">
        <f>IF('1042Bf Données de base trav.'!C163="","",'1042Bf Données de base trav.'!C163)</f>
        <v/>
      </c>
      <c r="D167" s="599"/>
      <c r="E167" s="493" t="str">
        <f>IF('1042Bf Données de base trav.'!D163="","",'1042Bf Données de base trav.'!D163)</f>
        <v/>
      </c>
      <c r="F167" s="467" t="str">
        <f>IF(A167="","",'1042Bf Données de base trav.'!M163)</f>
        <v/>
      </c>
      <c r="G167" s="175"/>
      <c r="H167" s="143"/>
      <c r="I167" s="143"/>
      <c r="J167" s="75" t="str">
        <f t="shared" si="23"/>
        <v/>
      </c>
      <c r="K167" s="174" t="str">
        <f>IF(A167="","",'1042Bf Données de base trav.'!M163)</f>
        <v/>
      </c>
      <c r="L167" s="175"/>
      <c r="M167" s="143"/>
      <c r="N167" s="143"/>
      <c r="O167" s="75" t="str">
        <f t="shared" si="24"/>
        <v/>
      </c>
      <c r="P167" s="207"/>
      <c r="Q167" s="208" t="str">
        <f>IF($C167="","",'1042Ef Décompte'!D167)</f>
        <v/>
      </c>
      <c r="R167" s="208" t="str">
        <f>IF(OR($C167="",'1042Bf Données de base trav.'!M261=""),"",'1042Bf Données de base trav.'!M261)</f>
        <v/>
      </c>
      <c r="S167" s="207" t="str">
        <f t="shared" si="25"/>
        <v/>
      </c>
      <c r="T167" s="207" t="str">
        <f t="shared" si="26"/>
        <v/>
      </c>
      <c r="U167" s="209">
        <f t="shared" si="27"/>
        <v>0</v>
      </c>
      <c r="V167" s="209">
        <f t="shared" si="28"/>
        <v>0</v>
      </c>
      <c r="W167" s="209">
        <f t="shared" si="29"/>
        <v>0</v>
      </c>
      <c r="X167" s="209">
        <f t="shared" si="30"/>
        <v>0</v>
      </c>
      <c r="Y167" s="209">
        <f t="shared" si="31"/>
        <v>0</v>
      </c>
      <c r="Z167" s="209">
        <f t="shared" si="32"/>
        <v>0</v>
      </c>
      <c r="AA167" s="200">
        <f t="shared" si="33"/>
        <v>0</v>
      </c>
    </row>
    <row r="168" spans="1:27" s="201" customFormat="1" ht="16.899999999999999" customHeight="1">
      <c r="A168" s="335" t="str">
        <f>IF('1042Bf Données de base trav.'!A164="","",'1042Bf Données de base trav.'!A164)</f>
        <v/>
      </c>
      <c r="B168" s="469" t="str">
        <f>IF('1042Bf Données de base trav.'!B164="","",'1042Bf Données de base trav.'!B164)</f>
        <v/>
      </c>
      <c r="C168" s="598" t="str">
        <f>IF('1042Bf Données de base trav.'!C164="","",'1042Bf Données de base trav.'!C164)</f>
        <v/>
      </c>
      <c r="D168" s="599"/>
      <c r="E168" s="493" t="str">
        <f>IF('1042Bf Données de base trav.'!D164="","",'1042Bf Données de base trav.'!D164)</f>
        <v/>
      </c>
      <c r="F168" s="467" t="str">
        <f>IF(A168="","",'1042Bf Données de base trav.'!M164)</f>
        <v/>
      </c>
      <c r="G168" s="175"/>
      <c r="H168" s="143"/>
      <c r="I168" s="143"/>
      <c r="J168" s="75" t="str">
        <f t="shared" si="23"/>
        <v/>
      </c>
      <c r="K168" s="174" t="str">
        <f>IF(A168="","",'1042Bf Données de base trav.'!M164)</f>
        <v/>
      </c>
      <c r="L168" s="175"/>
      <c r="M168" s="143"/>
      <c r="N168" s="143"/>
      <c r="O168" s="75" t="str">
        <f t="shared" si="24"/>
        <v/>
      </c>
      <c r="P168" s="207"/>
      <c r="Q168" s="208" t="str">
        <f>IF($C168="","",'1042Ef Décompte'!D168)</f>
        <v/>
      </c>
      <c r="R168" s="208" t="str">
        <f>IF(OR($C168="",'1042Bf Données de base trav.'!M262=""),"",'1042Bf Données de base trav.'!M262)</f>
        <v/>
      </c>
      <c r="S168" s="207" t="str">
        <f t="shared" si="25"/>
        <v/>
      </c>
      <c r="T168" s="207" t="str">
        <f t="shared" si="26"/>
        <v/>
      </c>
      <c r="U168" s="209">
        <f t="shared" si="27"/>
        <v>0</v>
      </c>
      <c r="V168" s="209">
        <f t="shared" si="28"/>
        <v>0</v>
      </c>
      <c r="W168" s="209">
        <f t="shared" si="29"/>
        <v>0</v>
      </c>
      <c r="X168" s="209">
        <f t="shared" si="30"/>
        <v>0</v>
      </c>
      <c r="Y168" s="209">
        <f t="shared" si="31"/>
        <v>0</v>
      </c>
      <c r="Z168" s="209">
        <f t="shared" si="32"/>
        <v>0</v>
      </c>
      <c r="AA168" s="200">
        <f t="shared" si="33"/>
        <v>0</v>
      </c>
    </row>
    <row r="169" spans="1:27" s="201" customFormat="1" ht="16.899999999999999" customHeight="1">
      <c r="A169" s="335" t="str">
        <f>IF('1042Bf Données de base trav.'!A165="","",'1042Bf Données de base trav.'!A165)</f>
        <v/>
      </c>
      <c r="B169" s="469" t="str">
        <f>IF('1042Bf Données de base trav.'!B165="","",'1042Bf Données de base trav.'!B165)</f>
        <v/>
      </c>
      <c r="C169" s="598" t="str">
        <f>IF('1042Bf Données de base trav.'!C165="","",'1042Bf Données de base trav.'!C165)</f>
        <v/>
      </c>
      <c r="D169" s="599"/>
      <c r="E169" s="493" t="str">
        <f>IF('1042Bf Données de base trav.'!D165="","",'1042Bf Données de base trav.'!D165)</f>
        <v/>
      </c>
      <c r="F169" s="467" t="str">
        <f>IF(A169="","",'1042Bf Données de base trav.'!M165)</f>
        <v/>
      </c>
      <c r="G169" s="175"/>
      <c r="H169" s="143"/>
      <c r="I169" s="143"/>
      <c r="J169" s="75" t="str">
        <f t="shared" si="23"/>
        <v/>
      </c>
      <c r="K169" s="174" t="str">
        <f>IF(A169="","",'1042Bf Données de base trav.'!M165)</f>
        <v/>
      </c>
      <c r="L169" s="175"/>
      <c r="M169" s="143"/>
      <c r="N169" s="143"/>
      <c r="O169" s="75" t="str">
        <f t="shared" si="24"/>
        <v/>
      </c>
      <c r="P169" s="207"/>
      <c r="Q169" s="208" t="str">
        <f>IF($C169="","",'1042Ef Décompte'!D169)</f>
        <v/>
      </c>
      <c r="R169" s="208" t="str">
        <f>IF(OR($C169="",'1042Bf Données de base trav.'!M263=""),"",'1042Bf Données de base trav.'!M263)</f>
        <v/>
      </c>
      <c r="S169" s="207" t="str">
        <f t="shared" si="25"/>
        <v/>
      </c>
      <c r="T169" s="207" t="str">
        <f t="shared" si="26"/>
        <v/>
      </c>
      <c r="U169" s="209">
        <f t="shared" si="27"/>
        <v>0</v>
      </c>
      <c r="V169" s="209">
        <f t="shared" si="28"/>
        <v>0</v>
      </c>
      <c r="W169" s="209">
        <f t="shared" si="29"/>
        <v>0</v>
      </c>
      <c r="X169" s="209">
        <f t="shared" si="30"/>
        <v>0</v>
      </c>
      <c r="Y169" s="209">
        <f t="shared" si="31"/>
        <v>0</v>
      </c>
      <c r="Z169" s="209">
        <f t="shared" si="32"/>
        <v>0</v>
      </c>
      <c r="AA169" s="200">
        <f t="shared" si="33"/>
        <v>0</v>
      </c>
    </row>
    <row r="170" spans="1:27" s="201" customFormat="1" ht="16.899999999999999" customHeight="1">
      <c r="A170" s="335" t="str">
        <f>IF('1042Bf Données de base trav.'!A166="","",'1042Bf Données de base trav.'!A166)</f>
        <v/>
      </c>
      <c r="B170" s="469" t="str">
        <f>IF('1042Bf Données de base trav.'!B166="","",'1042Bf Données de base trav.'!B166)</f>
        <v/>
      </c>
      <c r="C170" s="598" t="str">
        <f>IF('1042Bf Données de base trav.'!C166="","",'1042Bf Données de base trav.'!C166)</f>
        <v/>
      </c>
      <c r="D170" s="599"/>
      <c r="E170" s="493" t="str">
        <f>IF('1042Bf Données de base trav.'!D166="","",'1042Bf Données de base trav.'!D166)</f>
        <v/>
      </c>
      <c r="F170" s="467" t="str">
        <f>IF(A170="","",'1042Bf Données de base trav.'!M166)</f>
        <v/>
      </c>
      <c r="G170" s="175"/>
      <c r="H170" s="143"/>
      <c r="I170" s="143"/>
      <c r="J170" s="75" t="str">
        <f t="shared" si="23"/>
        <v/>
      </c>
      <c r="K170" s="174" t="str">
        <f>IF(A170="","",'1042Bf Données de base trav.'!M166)</f>
        <v/>
      </c>
      <c r="L170" s="175"/>
      <c r="M170" s="143"/>
      <c r="N170" s="143"/>
      <c r="O170" s="75" t="str">
        <f t="shared" si="24"/>
        <v/>
      </c>
      <c r="P170" s="207"/>
      <c r="Q170" s="208" t="str">
        <f>IF($C170="","",'1042Ef Décompte'!D170)</f>
        <v/>
      </c>
      <c r="R170" s="208" t="str">
        <f>IF(OR($C170="",'1042Bf Données de base trav.'!M264=""),"",'1042Bf Données de base trav.'!M264)</f>
        <v/>
      </c>
      <c r="S170" s="207" t="str">
        <f t="shared" si="25"/>
        <v/>
      </c>
      <c r="T170" s="207" t="str">
        <f t="shared" si="26"/>
        <v/>
      </c>
      <c r="U170" s="209">
        <f t="shared" si="27"/>
        <v>0</v>
      </c>
      <c r="V170" s="209">
        <f t="shared" si="28"/>
        <v>0</v>
      </c>
      <c r="W170" s="209">
        <f t="shared" si="29"/>
        <v>0</v>
      </c>
      <c r="X170" s="209">
        <f t="shared" si="30"/>
        <v>0</v>
      </c>
      <c r="Y170" s="209">
        <f t="shared" si="31"/>
        <v>0</v>
      </c>
      <c r="Z170" s="209">
        <f t="shared" si="32"/>
        <v>0</v>
      </c>
      <c r="AA170" s="200">
        <f t="shared" si="33"/>
        <v>0</v>
      </c>
    </row>
    <row r="171" spans="1:27" s="201" customFormat="1" ht="16.899999999999999" customHeight="1">
      <c r="A171" s="335" t="str">
        <f>IF('1042Bf Données de base trav.'!A167="","",'1042Bf Données de base trav.'!A167)</f>
        <v/>
      </c>
      <c r="B171" s="469" t="str">
        <f>IF('1042Bf Données de base trav.'!B167="","",'1042Bf Données de base trav.'!B167)</f>
        <v/>
      </c>
      <c r="C171" s="598" t="str">
        <f>IF('1042Bf Données de base trav.'!C167="","",'1042Bf Données de base trav.'!C167)</f>
        <v/>
      </c>
      <c r="D171" s="599"/>
      <c r="E171" s="493" t="str">
        <f>IF('1042Bf Données de base trav.'!D167="","",'1042Bf Données de base trav.'!D167)</f>
        <v/>
      </c>
      <c r="F171" s="467" t="str">
        <f>IF(A171="","",'1042Bf Données de base trav.'!M167)</f>
        <v/>
      </c>
      <c r="G171" s="175"/>
      <c r="H171" s="143"/>
      <c r="I171" s="143"/>
      <c r="J171" s="75" t="str">
        <f t="shared" si="23"/>
        <v/>
      </c>
      <c r="K171" s="174" t="str">
        <f>IF(A171="","",'1042Bf Données de base trav.'!M167)</f>
        <v/>
      </c>
      <c r="L171" s="175"/>
      <c r="M171" s="143"/>
      <c r="N171" s="143"/>
      <c r="O171" s="75" t="str">
        <f t="shared" si="24"/>
        <v/>
      </c>
      <c r="P171" s="207"/>
      <c r="Q171" s="208" t="str">
        <f>IF($C171="","",'1042Ef Décompte'!D171)</f>
        <v/>
      </c>
      <c r="R171" s="208" t="str">
        <f>IF(OR($C171="",'1042Bf Données de base trav.'!M265=""),"",'1042Bf Données de base trav.'!M265)</f>
        <v/>
      </c>
      <c r="S171" s="207" t="str">
        <f t="shared" si="25"/>
        <v/>
      </c>
      <c r="T171" s="207" t="str">
        <f t="shared" si="26"/>
        <v/>
      </c>
      <c r="U171" s="209">
        <f t="shared" si="27"/>
        <v>0</v>
      </c>
      <c r="V171" s="209">
        <f t="shared" si="28"/>
        <v>0</v>
      </c>
      <c r="W171" s="209">
        <f t="shared" si="29"/>
        <v>0</v>
      </c>
      <c r="X171" s="209">
        <f t="shared" si="30"/>
        <v>0</v>
      </c>
      <c r="Y171" s="209">
        <f t="shared" si="31"/>
        <v>0</v>
      </c>
      <c r="Z171" s="209">
        <f t="shared" si="32"/>
        <v>0</v>
      </c>
      <c r="AA171" s="200">
        <f t="shared" si="33"/>
        <v>0</v>
      </c>
    </row>
    <row r="172" spans="1:27" s="201" customFormat="1" ht="16.899999999999999" customHeight="1">
      <c r="A172" s="335" t="str">
        <f>IF('1042Bf Données de base trav.'!A168="","",'1042Bf Données de base trav.'!A168)</f>
        <v/>
      </c>
      <c r="B172" s="469" t="str">
        <f>IF('1042Bf Données de base trav.'!B168="","",'1042Bf Données de base trav.'!B168)</f>
        <v/>
      </c>
      <c r="C172" s="598" t="str">
        <f>IF('1042Bf Données de base trav.'!C168="","",'1042Bf Données de base trav.'!C168)</f>
        <v/>
      </c>
      <c r="D172" s="599"/>
      <c r="E172" s="493" t="str">
        <f>IF('1042Bf Données de base trav.'!D168="","",'1042Bf Données de base trav.'!D168)</f>
        <v/>
      </c>
      <c r="F172" s="467" t="str">
        <f>IF(A172="","",'1042Bf Données de base trav.'!M168)</f>
        <v/>
      </c>
      <c r="G172" s="175"/>
      <c r="H172" s="143"/>
      <c r="I172" s="143"/>
      <c r="J172" s="75" t="str">
        <f t="shared" si="23"/>
        <v/>
      </c>
      <c r="K172" s="174" t="str">
        <f>IF(A172="","",'1042Bf Données de base trav.'!M168)</f>
        <v/>
      </c>
      <c r="L172" s="175"/>
      <c r="M172" s="143"/>
      <c r="N172" s="143"/>
      <c r="O172" s="75" t="str">
        <f t="shared" si="24"/>
        <v/>
      </c>
      <c r="P172" s="207"/>
      <c r="Q172" s="208" t="str">
        <f>IF($C172="","",'1042Ef Décompte'!D172)</f>
        <v/>
      </c>
      <c r="R172" s="208" t="str">
        <f>IF(OR($C172="",'1042Bf Données de base trav.'!M266=""),"",'1042Bf Données de base trav.'!M266)</f>
        <v/>
      </c>
      <c r="S172" s="207" t="str">
        <f t="shared" si="25"/>
        <v/>
      </c>
      <c r="T172" s="207" t="str">
        <f t="shared" si="26"/>
        <v/>
      </c>
      <c r="U172" s="209">
        <f t="shared" si="27"/>
        <v>0</v>
      </c>
      <c r="V172" s="209">
        <f t="shared" si="28"/>
        <v>0</v>
      </c>
      <c r="W172" s="209">
        <f t="shared" si="29"/>
        <v>0</v>
      </c>
      <c r="X172" s="209">
        <f t="shared" si="30"/>
        <v>0</v>
      </c>
      <c r="Y172" s="209">
        <f t="shared" si="31"/>
        <v>0</v>
      </c>
      <c r="Z172" s="209">
        <f t="shared" si="32"/>
        <v>0</v>
      </c>
      <c r="AA172" s="200">
        <f t="shared" si="33"/>
        <v>0</v>
      </c>
    </row>
    <row r="173" spans="1:27" s="201" customFormat="1" ht="16.899999999999999" customHeight="1">
      <c r="A173" s="335" t="str">
        <f>IF('1042Bf Données de base trav.'!A169="","",'1042Bf Données de base trav.'!A169)</f>
        <v/>
      </c>
      <c r="B173" s="469" t="str">
        <f>IF('1042Bf Données de base trav.'!B169="","",'1042Bf Données de base trav.'!B169)</f>
        <v/>
      </c>
      <c r="C173" s="598" t="str">
        <f>IF('1042Bf Données de base trav.'!C169="","",'1042Bf Données de base trav.'!C169)</f>
        <v/>
      </c>
      <c r="D173" s="599"/>
      <c r="E173" s="493" t="str">
        <f>IF('1042Bf Données de base trav.'!D169="","",'1042Bf Données de base trav.'!D169)</f>
        <v/>
      </c>
      <c r="F173" s="467" t="str">
        <f>IF(A173="","",'1042Bf Données de base trav.'!M169)</f>
        <v/>
      </c>
      <c r="G173" s="175"/>
      <c r="H173" s="143"/>
      <c r="I173" s="143"/>
      <c r="J173" s="75" t="str">
        <f t="shared" si="23"/>
        <v/>
      </c>
      <c r="K173" s="174" t="str">
        <f>IF(A173="","",'1042Bf Données de base trav.'!M169)</f>
        <v/>
      </c>
      <c r="L173" s="175"/>
      <c r="M173" s="143"/>
      <c r="N173" s="143"/>
      <c r="O173" s="75" t="str">
        <f t="shared" si="24"/>
        <v/>
      </c>
      <c r="P173" s="207"/>
      <c r="Q173" s="208" t="str">
        <f>IF($C173="","",'1042Ef Décompte'!D173)</f>
        <v/>
      </c>
      <c r="R173" s="208" t="str">
        <f>IF(OR($C173="",'1042Bf Données de base trav.'!M267=""),"",'1042Bf Données de base trav.'!M267)</f>
        <v/>
      </c>
      <c r="S173" s="207" t="str">
        <f t="shared" si="25"/>
        <v/>
      </c>
      <c r="T173" s="207" t="str">
        <f t="shared" si="26"/>
        <v/>
      </c>
      <c r="U173" s="209">
        <f t="shared" si="27"/>
        <v>0</v>
      </c>
      <c r="V173" s="209">
        <f t="shared" si="28"/>
        <v>0</v>
      </c>
      <c r="W173" s="209">
        <f t="shared" si="29"/>
        <v>0</v>
      </c>
      <c r="X173" s="209">
        <f t="shared" si="30"/>
        <v>0</v>
      </c>
      <c r="Y173" s="209">
        <f t="shared" si="31"/>
        <v>0</v>
      </c>
      <c r="Z173" s="209">
        <f t="shared" si="32"/>
        <v>0</v>
      </c>
      <c r="AA173" s="200">
        <f t="shared" si="33"/>
        <v>0</v>
      </c>
    </row>
    <row r="174" spans="1:27" s="201" customFormat="1" ht="16.899999999999999" customHeight="1">
      <c r="A174" s="335" t="str">
        <f>IF('1042Bf Données de base trav.'!A170="","",'1042Bf Données de base trav.'!A170)</f>
        <v/>
      </c>
      <c r="B174" s="469" t="str">
        <f>IF('1042Bf Données de base trav.'!B170="","",'1042Bf Données de base trav.'!B170)</f>
        <v/>
      </c>
      <c r="C174" s="598" t="str">
        <f>IF('1042Bf Données de base trav.'!C170="","",'1042Bf Données de base trav.'!C170)</f>
        <v/>
      </c>
      <c r="D174" s="599"/>
      <c r="E174" s="493" t="str">
        <f>IF('1042Bf Données de base trav.'!D170="","",'1042Bf Données de base trav.'!D170)</f>
        <v/>
      </c>
      <c r="F174" s="467" t="str">
        <f>IF(A174="","",'1042Bf Données de base trav.'!M170)</f>
        <v/>
      </c>
      <c r="G174" s="175"/>
      <c r="H174" s="143"/>
      <c r="I174" s="143"/>
      <c r="J174" s="75" t="str">
        <f t="shared" si="23"/>
        <v/>
      </c>
      <c r="K174" s="174" t="str">
        <f>IF(A174="","",'1042Bf Données de base trav.'!M170)</f>
        <v/>
      </c>
      <c r="L174" s="175"/>
      <c r="M174" s="143"/>
      <c r="N174" s="143"/>
      <c r="O174" s="75" t="str">
        <f t="shared" si="24"/>
        <v/>
      </c>
      <c r="P174" s="207"/>
      <c r="Q174" s="208" t="str">
        <f>IF($C174="","",'1042Ef Décompte'!D174)</f>
        <v/>
      </c>
      <c r="R174" s="208" t="str">
        <f>IF(OR($C174="",'1042Bf Données de base trav.'!M268=""),"",'1042Bf Données de base trav.'!M268)</f>
        <v/>
      </c>
      <c r="S174" s="207" t="str">
        <f t="shared" si="25"/>
        <v/>
      </c>
      <c r="T174" s="207" t="str">
        <f t="shared" si="26"/>
        <v/>
      </c>
      <c r="U174" s="209">
        <f t="shared" si="27"/>
        <v>0</v>
      </c>
      <c r="V174" s="209">
        <f t="shared" si="28"/>
        <v>0</v>
      </c>
      <c r="W174" s="209">
        <f t="shared" si="29"/>
        <v>0</v>
      </c>
      <c r="X174" s="209">
        <f t="shared" si="30"/>
        <v>0</v>
      </c>
      <c r="Y174" s="209">
        <f t="shared" si="31"/>
        <v>0</v>
      </c>
      <c r="Z174" s="209">
        <f t="shared" si="32"/>
        <v>0</v>
      </c>
      <c r="AA174" s="200">
        <f t="shared" si="33"/>
        <v>0</v>
      </c>
    </row>
    <row r="175" spans="1:27" s="201" customFormat="1" ht="16.899999999999999" customHeight="1">
      <c r="A175" s="335" t="str">
        <f>IF('1042Bf Données de base trav.'!A171="","",'1042Bf Données de base trav.'!A171)</f>
        <v/>
      </c>
      <c r="B175" s="469" t="str">
        <f>IF('1042Bf Données de base trav.'!B171="","",'1042Bf Données de base trav.'!B171)</f>
        <v/>
      </c>
      <c r="C175" s="598" t="str">
        <f>IF('1042Bf Données de base trav.'!C171="","",'1042Bf Données de base trav.'!C171)</f>
        <v/>
      </c>
      <c r="D175" s="599"/>
      <c r="E175" s="493" t="str">
        <f>IF('1042Bf Données de base trav.'!D171="","",'1042Bf Données de base trav.'!D171)</f>
        <v/>
      </c>
      <c r="F175" s="467" t="str">
        <f>IF(A175="","",'1042Bf Données de base trav.'!M171)</f>
        <v/>
      </c>
      <c r="G175" s="175"/>
      <c r="H175" s="143"/>
      <c r="I175" s="143"/>
      <c r="J175" s="75" t="str">
        <f t="shared" si="23"/>
        <v/>
      </c>
      <c r="K175" s="174" t="str">
        <f>IF(A175="","",'1042Bf Données de base trav.'!M171)</f>
        <v/>
      </c>
      <c r="L175" s="175"/>
      <c r="M175" s="143"/>
      <c r="N175" s="143"/>
      <c r="O175" s="75" t="str">
        <f t="shared" si="24"/>
        <v/>
      </c>
      <c r="P175" s="207"/>
      <c r="Q175" s="208" t="str">
        <f>IF($C175="","",'1042Ef Décompte'!D175)</f>
        <v/>
      </c>
      <c r="R175" s="208" t="str">
        <f>IF(OR($C175="",'1042Bf Données de base trav.'!M269=""),"",'1042Bf Données de base trav.'!M269)</f>
        <v/>
      </c>
      <c r="S175" s="207" t="str">
        <f t="shared" si="25"/>
        <v/>
      </c>
      <c r="T175" s="207" t="str">
        <f t="shared" si="26"/>
        <v/>
      </c>
      <c r="U175" s="209">
        <f t="shared" si="27"/>
        <v>0</v>
      </c>
      <c r="V175" s="209">
        <f t="shared" si="28"/>
        <v>0</v>
      </c>
      <c r="W175" s="209">
        <f t="shared" si="29"/>
        <v>0</v>
      </c>
      <c r="X175" s="209">
        <f t="shared" si="30"/>
        <v>0</v>
      </c>
      <c r="Y175" s="209">
        <f t="shared" si="31"/>
        <v>0</v>
      </c>
      <c r="Z175" s="209">
        <f t="shared" si="32"/>
        <v>0</v>
      </c>
      <c r="AA175" s="200">
        <f t="shared" si="33"/>
        <v>0</v>
      </c>
    </row>
    <row r="176" spans="1:27" s="201" customFormat="1" ht="16.899999999999999" customHeight="1">
      <c r="A176" s="335" t="str">
        <f>IF('1042Bf Données de base trav.'!A172="","",'1042Bf Données de base trav.'!A172)</f>
        <v/>
      </c>
      <c r="B176" s="469" t="str">
        <f>IF('1042Bf Données de base trav.'!B172="","",'1042Bf Données de base trav.'!B172)</f>
        <v/>
      </c>
      <c r="C176" s="598" t="str">
        <f>IF('1042Bf Données de base trav.'!C172="","",'1042Bf Données de base trav.'!C172)</f>
        <v/>
      </c>
      <c r="D176" s="599"/>
      <c r="E176" s="493" t="str">
        <f>IF('1042Bf Données de base trav.'!D172="","",'1042Bf Données de base trav.'!D172)</f>
        <v/>
      </c>
      <c r="F176" s="467" t="str">
        <f>IF(A176="","",'1042Bf Données de base trav.'!M172)</f>
        <v/>
      </c>
      <c r="G176" s="175"/>
      <c r="H176" s="143"/>
      <c r="I176" s="143"/>
      <c r="J176" s="75" t="str">
        <f t="shared" si="23"/>
        <v/>
      </c>
      <c r="K176" s="174" t="str">
        <f>IF(A176="","",'1042Bf Données de base trav.'!M172)</f>
        <v/>
      </c>
      <c r="L176" s="175"/>
      <c r="M176" s="143"/>
      <c r="N176" s="143"/>
      <c r="O176" s="75" t="str">
        <f t="shared" si="24"/>
        <v/>
      </c>
      <c r="P176" s="207"/>
      <c r="Q176" s="208" t="str">
        <f>IF($C176="","",'1042Ef Décompte'!D176)</f>
        <v/>
      </c>
      <c r="R176" s="208" t="str">
        <f>IF(OR($C176="",'1042Bf Données de base trav.'!M270=""),"",'1042Bf Données de base trav.'!M270)</f>
        <v/>
      </c>
      <c r="S176" s="207" t="str">
        <f t="shared" si="25"/>
        <v/>
      </c>
      <c r="T176" s="207" t="str">
        <f t="shared" si="26"/>
        <v/>
      </c>
      <c r="U176" s="209">
        <f t="shared" si="27"/>
        <v>0</v>
      </c>
      <c r="V176" s="209">
        <f t="shared" si="28"/>
        <v>0</v>
      </c>
      <c r="W176" s="209">
        <f t="shared" si="29"/>
        <v>0</v>
      </c>
      <c r="X176" s="209">
        <f t="shared" si="30"/>
        <v>0</v>
      </c>
      <c r="Y176" s="209">
        <f t="shared" si="31"/>
        <v>0</v>
      </c>
      <c r="Z176" s="209">
        <f t="shared" si="32"/>
        <v>0</v>
      </c>
      <c r="AA176" s="200">
        <f t="shared" si="33"/>
        <v>0</v>
      </c>
    </row>
    <row r="177" spans="1:27" s="201" customFormat="1" ht="16.899999999999999" customHeight="1">
      <c r="A177" s="335" t="str">
        <f>IF('1042Bf Données de base trav.'!A173="","",'1042Bf Données de base trav.'!A173)</f>
        <v/>
      </c>
      <c r="B177" s="469" t="str">
        <f>IF('1042Bf Données de base trav.'!B173="","",'1042Bf Données de base trav.'!B173)</f>
        <v/>
      </c>
      <c r="C177" s="598" t="str">
        <f>IF('1042Bf Données de base trav.'!C173="","",'1042Bf Données de base trav.'!C173)</f>
        <v/>
      </c>
      <c r="D177" s="599"/>
      <c r="E177" s="493" t="str">
        <f>IF('1042Bf Données de base trav.'!D173="","",'1042Bf Données de base trav.'!D173)</f>
        <v/>
      </c>
      <c r="F177" s="467" t="str">
        <f>IF(A177="","",'1042Bf Données de base trav.'!M173)</f>
        <v/>
      </c>
      <c r="G177" s="175"/>
      <c r="H177" s="143"/>
      <c r="I177" s="143"/>
      <c r="J177" s="75" t="str">
        <f t="shared" si="23"/>
        <v/>
      </c>
      <c r="K177" s="174" t="str">
        <f>IF(A177="","",'1042Bf Données de base trav.'!M173)</f>
        <v/>
      </c>
      <c r="L177" s="175"/>
      <c r="M177" s="143"/>
      <c r="N177" s="143"/>
      <c r="O177" s="75" t="str">
        <f t="shared" si="24"/>
        <v/>
      </c>
      <c r="P177" s="207"/>
      <c r="Q177" s="208" t="str">
        <f>IF($C177="","",'1042Ef Décompte'!D177)</f>
        <v/>
      </c>
      <c r="R177" s="208" t="str">
        <f>IF(OR($C177="",'1042Bf Données de base trav.'!M271=""),"",'1042Bf Données de base trav.'!M271)</f>
        <v/>
      </c>
      <c r="S177" s="207" t="str">
        <f t="shared" si="25"/>
        <v/>
      </c>
      <c r="T177" s="207" t="str">
        <f t="shared" si="26"/>
        <v/>
      </c>
      <c r="U177" s="209">
        <f t="shared" si="27"/>
        <v>0</v>
      </c>
      <c r="V177" s="209">
        <f t="shared" si="28"/>
        <v>0</v>
      </c>
      <c r="W177" s="209">
        <f t="shared" si="29"/>
        <v>0</v>
      </c>
      <c r="X177" s="209">
        <f t="shared" si="30"/>
        <v>0</v>
      </c>
      <c r="Y177" s="209">
        <f t="shared" si="31"/>
        <v>0</v>
      </c>
      <c r="Z177" s="209">
        <f t="shared" si="32"/>
        <v>0</v>
      </c>
      <c r="AA177" s="200">
        <f t="shared" si="33"/>
        <v>0</v>
      </c>
    </row>
    <row r="178" spans="1:27" s="201" customFormat="1" ht="16.899999999999999" customHeight="1">
      <c r="A178" s="335" t="str">
        <f>IF('1042Bf Données de base trav.'!A174="","",'1042Bf Données de base trav.'!A174)</f>
        <v/>
      </c>
      <c r="B178" s="469" t="str">
        <f>IF('1042Bf Données de base trav.'!B174="","",'1042Bf Données de base trav.'!B174)</f>
        <v/>
      </c>
      <c r="C178" s="598" t="str">
        <f>IF('1042Bf Données de base trav.'!C174="","",'1042Bf Données de base trav.'!C174)</f>
        <v/>
      </c>
      <c r="D178" s="599"/>
      <c r="E178" s="493" t="str">
        <f>IF('1042Bf Données de base trav.'!D174="","",'1042Bf Données de base trav.'!D174)</f>
        <v/>
      </c>
      <c r="F178" s="467" t="str">
        <f>IF(A178="","",'1042Bf Données de base trav.'!M174)</f>
        <v/>
      </c>
      <c r="G178" s="175"/>
      <c r="H178" s="143"/>
      <c r="I178" s="143"/>
      <c r="J178" s="75" t="str">
        <f t="shared" si="23"/>
        <v/>
      </c>
      <c r="K178" s="174" t="str">
        <f>IF(A178="","",'1042Bf Données de base trav.'!M174)</f>
        <v/>
      </c>
      <c r="L178" s="175"/>
      <c r="M178" s="143"/>
      <c r="N178" s="143"/>
      <c r="O178" s="75" t="str">
        <f t="shared" si="24"/>
        <v/>
      </c>
      <c r="P178" s="207"/>
      <c r="Q178" s="208" t="str">
        <f>IF($C178="","",'1042Ef Décompte'!D178)</f>
        <v/>
      </c>
      <c r="R178" s="208" t="str">
        <f>IF(OR($C178="",'1042Bf Données de base trav.'!M272=""),"",'1042Bf Données de base trav.'!M272)</f>
        <v/>
      </c>
      <c r="S178" s="207" t="str">
        <f t="shared" si="25"/>
        <v/>
      </c>
      <c r="T178" s="207" t="str">
        <f t="shared" si="26"/>
        <v/>
      </c>
      <c r="U178" s="209">
        <f t="shared" si="27"/>
        <v>0</v>
      </c>
      <c r="V178" s="209">
        <f t="shared" si="28"/>
        <v>0</v>
      </c>
      <c r="W178" s="209">
        <f t="shared" si="29"/>
        <v>0</v>
      </c>
      <c r="X178" s="209">
        <f t="shared" si="30"/>
        <v>0</v>
      </c>
      <c r="Y178" s="209">
        <f t="shared" si="31"/>
        <v>0</v>
      </c>
      <c r="Z178" s="209">
        <f t="shared" si="32"/>
        <v>0</v>
      </c>
      <c r="AA178" s="200">
        <f t="shared" si="33"/>
        <v>0</v>
      </c>
    </row>
    <row r="179" spans="1:27" s="201" customFormat="1" ht="16.899999999999999" customHeight="1">
      <c r="A179" s="335" t="str">
        <f>IF('1042Bf Données de base trav.'!A175="","",'1042Bf Données de base trav.'!A175)</f>
        <v/>
      </c>
      <c r="B179" s="469" t="str">
        <f>IF('1042Bf Données de base trav.'!B175="","",'1042Bf Données de base trav.'!B175)</f>
        <v/>
      </c>
      <c r="C179" s="598" t="str">
        <f>IF('1042Bf Données de base trav.'!C175="","",'1042Bf Données de base trav.'!C175)</f>
        <v/>
      </c>
      <c r="D179" s="599"/>
      <c r="E179" s="493" t="str">
        <f>IF('1042Bf Données de base trav.'!D175="","",'1042Bf Données de base trav.'!D175)</f>
        <v/>
      </c>
      <c r="F179" s="467" t="str">
        <f>IF(A179="","",'1042Bf Données de base trav.'!M175)</f>
        <v/>
      </c>
      <c r="G179" s="175"/>
      <c r="H179" s="143"/>
      <c r="I179" s="143"/>
      <c r="J179" s="75" t="str">
        <f t="shared" si="23"/>
        <v/>
      </c>
      <c r="K179" s="174" t="str">
        <f>IF(A179="","",'1042Bf Données de base trav.'!M175)</f>
        <v/>
      </c>
      <c r="L179" s="175"/>
      <c r="M179" s="143"/>
      <c r="N179" s="143"/>
      <c r="O179" s="75" t="str">
        <f t="shared" si="24"/>
        <v/>
      </c>
      <c r="P179" s="207"/>
      <c r="Q179" s="208" t="str">
        <f>IF($C179="","",'1042Ef Décompte'!D179)</f>
        <v/>
      </c>
      <c r="R179" s="208" t="str">
        <f>IF(OR($C179="",'1042Bf Données de base trav.'!M273=""),"",'1042Bf Données de base trav.'!M273)</f>
        <v/>
      </c>
      <c r="S179" s="207" t="str">
        <f t="shared" si="25"/>
        <v/>
      </c>
      <c r="T179" s="207" t="str">
        <f t="shared" si="26"/>
        <v/>
      </c>
      <c r="U179" s="209">
        <f t="shared" si="27"/>
        <v>0</v>
      </c>
      <c r="V179" s="209">
        <f t="shared" si="28"/>
        <v>0</v>
      </c>
      <c r="W179" s="209">
        <f t="shared" si="29"/>
        <v>0</v>
      </c>
      <c r="X179" s="209">
        <f t="shared" si="30"/>
        <v>0</v>
      </c>
      <c r="Y179" s="209">
        <f t="shared" si="31"/>
        <v>0</v>
      </c>
      <c r="Z179" s="209">
        <f t="shared" si="32"/>
        <v>0</v>
      </c>
      <c r="AA179" s="200">
        <f t="shared" si="33"/>
        <v>0</v>
      </c>
    </row>
    <row r="180" spans="1:27" s="201" customFormat="1" ht="16.899999999999999" customHeight="1">
      <c r="A180" s="335" t="str">
        <f>IF('1042Bf Données de base trav.'!A176="","",'1042Bf Données de base trav.'!A176)</f>
        <v/>
      </c>
      <c r="B180" s="469" t="str">
        <f>IF('1042Bf Données de base trav.'!B176="","",'1042Bf Données de base trav.'!B176)</f>
        <v/>
      </c>
      <c r="C180" s="598" t="str">
        <f>IF('1042Bf Données de base trav.'!C176="","",'1042Bf Données de base trav.'!C176)</f>
        <v/>
      </c>
      <c r="D180" s="599"/>
      <c r="E180" s="493" t="str">
        <f>IF('1042Bf Données de base trav.'!D176="","",'1042Bf Données de base trav.'!D176)</f>
        <v/>
      </c>
      <c r="F180" s="467" t="str">
        <f>IF(A180="","",'1042Bf Données de base trav.'!M176)</f>
        <v/>
      </c>
      <c r="G180" s="175"/>
      <c r="H180" s="143"/>
      <c r="I180" s="143"/>
      <c r="J180" s="75" t="str">
        <f t="shared" si="23"/>
        <v/>
      </c>
      <c r="K180" s="174" t="str">
        <f>IF(A180="","",'1042Bf Données de base trav.'!M176)</f>
        <v/>
      </c>
      <c r="L180" s="175"/>
      <c r="M180" s="143"/>
      <c r="N180" s="143"/>
      <c r="O180" s="75" t="str">
        <f t="shared" si="24"/>
        <v/>
      </c>
      <c r="P180" s="207"/>
      <c r="Q180" s="208" t="str">
        <f>IF($C180="","",'1042Ef Décompte'!D180)</f>
        <v/>
      </c>
      <c r="R180" s="208" t="str">
        <f>IF(OR($C180="",'1042Bf Données de base trav.'!M274=""),"",'1042Bf Données de base trav.'!M274)</f>
        <v/>
      </c>
      <c r="S180" s="207" t="str">
        <f t="shared" si="25"/>
        <v/>
      </c>
      <c r="T180" s="207" t="str">
        <f t="shared" si="26"/>
        <v/>
      </c>
      <c r="U180" s="209">
        <f t="shared" si="27"/>
        <v>0</v>
      </c>
      <c r="V180" s="209">
        <f t="shared" si="28"/>
        <v>0</v>
      </c>
      <c r="W180" s="209">
        <f t="shared" si="29"/>
        <v>0</v>
      </c>
      <c r="X180" s="209">
        <f t="shared" si="30"/>
        <v>0</v>
      </c>
      <c r="Y180" s="209">
        <f t="shared" si="31"/>
        <v>0</v>
      </c>
      <c r="Z180" s="209">
        <f t="shared" si="32"/>
        <v>0</v>
      </c>
      <c r="AA180" s="200">
        <f t="shared" si="33"/>
        <v>0</v>
      </c>
    </row>
    <row r="181" spans="1:27" s="201" customFormat="1" ht="16.899999999999999" customHeight="1">
      <c r="A181" s="335" t="str">
        <f>IF('1042Bf Données de base trav.'!A177="","",'1042Bf Données de base trav.'!A177)</f>
        <v/>
      </c>
      <c r="B181" s="469" t="str">
        <f>IF('1042Bf Données de base trav.'!B177="","",'1042Bf Données de base trav.'!B177)</f>
        <v/>
      </c>
      <c r="C181" s="598" t="str">
        <f>IF('1042Bf Données de base trav.'!C177="","",'1042Bf Données de base trav.'!C177)</f>
        <v/>
      </c>
      <c r="D181" s="599"/>
      <c r="E181" s="493" t="str">
        <f>IF('1042Bf Données de base trav.'!D177="","",'1042Bf Données de base trav.'!D177)</f>
        <v/>
      </c>
      <c r="F181" s="467" t="str">
        <f>IF(A181="","",'1042Bf Données de base trav.'!M177)</f>
        <v/>
      </c>
      <c r="G181" s="175"/>
      <c r="H181" s="143"/>
      <c r="I181" s="143"/>
      <c r="J181" s="75" t="str">
        <f t="shared" si="23"/>
        <v/>
      </c>
      <c r="K181" s="174" t="str">
        <f>IF(A181="","",'1042Bf Données de base trav.'!M177)</f>
        <v/>
      </c>
      <c r="L181" s="175"/>
      <c r="M181" s="143"/>
      <c r="N181" s="143"/>
      <c r="O181" s="75" t="str">
        <f t="shared" si="24"/>
        <v/>
      </c>
      <c r="P181" s="207"/>
      <c r="Q181" s="208" t="str">
        <f>IF($C181="","",'1042Ef Décompte'!D181)</f>
        <v/>
      </c>
      <c r="R181" s="208" t="str">
        <f>IF(OR($C181="",'1042Bf Données de base trav.'!M275=""),"",'1042Bf Données de base trav.'!M275)</f>
        <v/>
      </c>
      <c r="S181" s="207" t="str">
        <f t="shared" si="25"/>
        <v/>
      </c>
      <c r="T181" s="207" t="str">
        <f t="shared" si="26"/>
        <v/>
      </c>
      <c r="U181" s="209">
        <f t="shared" si="27"/>
        <v>0</v>
      </c>
      <c r="V181" s="209">
        <f t="shared" si="28"/>
        <v>0</v>
      </c>
      <c r="W181" s="209">
        <f t="shared" si="29"/>
        <v>0</v>
      </c>
      <c r="X181" s="209">
        <f t="shared" si="30"/>
        <v>0</v>
      </c>
      <c r="Y181" s="209">
        <f t="shared" si="31"/>
        <v>0</v>
      </c>
      <c r="Z181" s="209">
        <f t="shared" si="32"/>
        <v>0</v>
      </c>
      <c r="AA181" s="200">
        <f t="shared" si="33"/>
        <v>0</v>
      </c>
    </row>
    <row r="182" spans="1:27" s="201" customFormat="1" ht="16.899999999999999" customHeight="1">
      <c r="A182" s="335" t="str">
        <f>IF('1042Bf Données de base trav.'!A178="","",'1042Bf Données de base trav.'!A178)</f>
        <v/>
      </c>
      <c r="B182" s="469" t="str">
        <f>IF('1042Bf Données de base trav.'!B178="","",'1042Bf Données de base trav.'!B178)</f>
        <v/>
      </c>
      <c r="C182" s="598" t="str">
        <f>IF('1042Bf Données de base trav.'!C178="","",'1042Bf Données de base trav.'!C178)</f>
        <v/>
      </c>
      <c r="D182" s="599"/>
      <c r="E182" s="493" t="str">
        <f>IF('1042Bf Données de base trav.'!D178="","",'1042Bf Données de base trav.'!D178)</f>
        <v/>
      </c>
      <c r="F182" s="467" t="str">
        <f>IF(A182="","",'1042Bf Données de base trav.'!M178)</f>
        <v/>
      </c>
      <c r="G182" s="175"/>
      <c r="H182" s="143"/>
      <c r="I182" s="143"/>
      <c r="J182" s="75" t="str">
        <f t="shared" si="23"/>
        <v/>
      </c>
      <c r="K182" s="174" t="str">
        <f>IF(A182="","",'1042Bf Données de base trav.'!M178)</f>
        <v/>
      </c>
      <c r="L182" s="175"/>
      <c r="M182" s="143"/>
      <c r="N182" s="143"/>
      <c r="O182" s="75" t="str">
        <f t="shared" si="24"/>
        <v/>
      </c>
      <c r="P182" s="207"/>
      <c r="Q182" s="208" t="str">
        <f>IF($C182="","",'1042Ef Décompte'!D182)</f>
        <v/>
      </c>
      <c r="R182" s="208" t="str">
        <f>IF(OR($C182="",'1042Bf Données de base trav.'!M276=""),"",'1042Bf Données de base trav.'!M276)</f>
        <v/>
      </c>
      <c r="S182" s="207" t="str">
        <f t="shared" si="25"/>
        <v/>
      </c>
      <c r="T182" s="207" t="str">
        <f t="shared" si="26"/>
        <v/>
      </c>
      <c r="U182" s="209">
        <f t="shared" si="27"/>
        <v>0</v>
      </c>
      <c r="V182" s="209">
        <f t="shared" si="28"/>
        <v>0</v>
      </c>
      <c r="W182" s="209">
        <f t="shared" si="29"/>
        <v>0</v>
      </c>
      <c r="X182" s="209">
        <f t="shared" si="30"/>
        <v>0</v>
      </c>
      <c r="Y182" s="209">
        <f t="shared" si="31"/>
        <v>0</v>
      </c>
      <c r="Z182" s="209">
        <f t="shared" si="32"/>
        <v>0</v>
      </c>
      <c r="AA182" s="200">
        <f t="shared" si="33"/>
        <v>0</v>
      </c>
    </row>
    <row r="183" spans="1:27" s="201" customFormat="1" ht="16.899999999999999" customHeight="1">
      <c r="A183" s="335" t="str">
        <f>IF('1042Bf Données de base trav.'!A179="","",'1042Bf Données de base trav.'!A179)</f>
        <v/>
      </c>
      <c r="B183" s="469" t="str">
        <f>IF('1042Bf Données de base trav.'!B179="","",'1042Bf Données de base trav.'!B179)</f>
        <v/>
      </c>
      <c r="C183" s="598" t="str">
        <f>IF('1042Bf Données de base trav.'!C179="","",'1042Bf Données de base trav.'!C179)</f>
        <v/>
      </c>
      <c r="D183" s="599"/>
      <c r="E183" s="493" t="str">
        <f>IF('1042Bf Données de base trav.'!D179="","",'1042Bf Données de base trav.'!D179)</f>
        <v/>
      </c>
      <c r="F183" s="467" t="str">
        <f>IF(A183="","",'1042Bf Données de base trav.'!M179)</f>
        <v/>
      </c>
      <c r="G183" s="175"/>
      <c r="H183" s="143"/>
      <c r="I183" s="143"/>
      <c r="J183" s="75" t="str">
        <f t="shared" si="23"/>
        <v/>
      </c>
      <c r="K183" s="174" t="str">
        <f>IF(A183="","",'1042Bf Données de base trav.'!M179)</f>
        <v/>
      </c>
      <c r="L183" s="175"/>
      <c r="M183" s="143"/>
      <c r="N183" s="143"/>
      <c r="O183" s="75" t="str">
        <f t="shared" si="24"/>
        <v/>
      </c>
      <c r="P183" s="207"/>
      <c r="Q183" s="208" t="str">
        <f>IF($C183="","",'1042Ef Décompte'!D183)</f>
        <v/>
      </c>
      <c r="R183" s="208" t="str">
        <f>IF(OR($C183="",'1042Bf Données de base trav.'!M277=""),"",'1042Bf Données de base trav.'!M277)</f>
        <v/>
      </c>
      <c r="S183" s="207" t="str">
        <f t="shared" si="25"/>
        <v/>
      </c>
      <c r="T183" s="207" t="str">
        <f t="shared" si="26"/>
        <v/>
      </c>
      <c r="U183" s="209">
        <f t="shared" si="27"/>
        <v>0</v>
      </c>
      <c r="V183" s="209">
        <f t="shared" si="28"/>
        <v>0</v>
      </c>
      <c r="W183" s="209">
        <f t="shared" si="29"/>
        <v>0</v>
      </c>
      <c r="X183" s="209">
        <f t="shared" si="30"/>
        <v>0</v>
      </c>
      <c r="Y183" s="209">
        <f t="shared" si="31"/>
        <v>0</v>
      </c>
      <c r="Z183" s="209">
        <f t="shared" si="32"/>
        <v>0</v>
      </c>
      <c r="AA183" s="200">
        <f t="shared" si="33"/>
        <v>0</v>
      </c>
    </row>
    <row r="184" spans="1:27" s="201" customFormat="1" ht="16.899999999999999" customHeight="1">
      <c r="A184" s="335" t="str">
        <f>IF('1042Bf Données de base trav.'!A180="","",'1042Bf Données de base trav.'!A180)</f>
        <v/>
      </c>
      <c r="B184" s="469" t="str">
        <f>IF('1042Bf Données de base trav.'!B180="","",'1042Bf Données de base trav.'!B180)</f>
        <v/>
      </c>
      <c r="C184" s="598" t="str">
        <f>IF('1042Bf Données de base trav.'!C180="","",'1042Bf Données de base trav.'!C180)</f>
        <v/>
      </c>
      <c r="D184" s="599"/>
      <c r="E184" s="493" t="str">
        <f>IF('1042Bf Données de base trav.'!D180="","",'1042Bf Données de base trav.'!D180)</f>
        <v/>
      </c>
      <c r="F184" s="467" t="str">
        <f>IF(A184="","",'1042Bf Données de base trav.'!M180)</f>
        <v/>
      </c>
      <c r="G184" s="175"/>
      <c r="H184" s="143"/>
      <c r="I184" s="143"/>
      <c r="J184" s="75" t="str">
        <f t="shared" si="23"/>
        <v/>
      </c>
      <c r="K184" s="174" t="str">
        <f>IF(A184="","",'1042Bf Données de base trav.'!M180)</f>
        <v/>
      </c>
      <c r="L184" s="175"/>
      <c r="M184" s="143"/>
      <c r="N184" s="143"/>
      <c r="O184" s="75" t="str">
        <f t="shared" si="24"/>
        <v/>
      </c>
      <c r="P184" s="207"/>
      <c r="Q184" s="208" t="str">
        <f>IF($C184="","",'1042Ef Décompte'!D184)</f>
        <v/>
      </c>
      <c r="R184" s="208" t="str">
        <f>IF(OR($C184="",'1042Bf Données de base trav.'!M278=""),"",'1042Bf Données de base trav.'!M278)</f>
        <v/>
      </c>
      <c r="S184" s="207" t="str">
        <f t="shared" si="25"/>
        <v/>
      </c>
      <c r="T184" s="207" t="str">
        <f t="shared" si="26"/>
        <v/>
      </c>
      <c r="U184" s="209">
        <f t="shared" si="27"/>
        <v>0</v>
      </c>
      <c r="V184" s="209">
        <f t="shared" si="28"/>
        <v>0</v>
      </c>
      <c r="W184" s="209">
        <f t="shared" si="29"/>
        <v>0</v>
      </c>
      <c r="X184" s="209">
        <f t="shared" si="30"/>
        <v>0</v>
      </c>
      <c r="Y184" s="209">
        <f t="shared" si="31"/>
        <v>0</v>
      </c>
      <c r="Z184" s="209">
        <f t="shared" si="32"/>
        <v>0</v>
      </c>
      <c r="AA184" s="200">
        <f t="shared" si="33"/>
        <v>0</v>
      </c>
    </row>
    <row r="185" spans="1:27" s="201" customFormat="1" ht="16.899999999999999" customHeight="1">
      <c r="A185" s="335" t="str">
        <f>IF('1042Bf Données de base trav.'!A181="","",'1042Bf Données de base trav.'!A181)</f>
        <v/>
      </c>
      <c r="B185" s="469" t="str">
        <f>IF('1042Bf Données de base trav.'!B181="","",'1042Bf Données de base trav.'!B181)</f>
        <v/>
      </c>
      <c r="C185" s="598" t="str">
        <f>IF('1042Bf Données de base trav.'!C181="","",'1042Bf Données de base trav.'!C181)</f>
        <v/>
      </c>
      <c r="D185" s="599"/>
      <c r="E185" s="493" t="str">
        <f>IF('1042Bf Données de base trav.'!D181="","",'1042Bf Données de base trav.'!D181)</f>
        <v/>
      </c>
      <c r="F185" s="467" t="str">
        <f>IF(A185="","",'1042Bf Données de base trav.'!M181)</f>
        <v/>
      </c>
      <c r="G185" s="175"/>
      <c r="H185" s="143"/>
      <c r="I185" s="143"/>
      <c r="J185" s="75" t="str">
        <f t="shared" si="23"/>
        <v/>
      </c>
      <c r="K185" s="174" t="str">
        <f>IF(A185="","",'1042Bf Données de base trav.'!M181)</f>
        <v/>
      </c>
      <c r="L185" s="175"/>
      <c r="M185" s="143"/>
      <c r="N185" s="143"/>
      <c r="O185" s="75" t="str">
        <f t="shared" si="24"/>
        <v/>
      </c>
      <c r="P185" s="207"/>
      <c r="Q185" s="208" t="str">
        <f>IF($C185="","",'1042Ef Décompte'!D185)</f>
        <v/>
      </c>
      <c r="R185" s="208" t="str">
        <f>IF(OR($C185="",'1042Bf Données de base trav.'!M279=""),"",'1042Bf Données de base trav.'!M279)</f>
        <v/>
      </c>
      <c r="S185" s="207" t="str">
        <f t="shared" si="25"/>
        <v/>
      </c>
      <c r="T185" s="207" t="str">
        <f t="shared" si="26"/>
        <v/>
      </c>
      <c r="U185" s="209">
        <f t="shared" si="27"/>
        <v>0</v>
      </c>
      <c r="V185" s="209">
        <f t="shared" si="28"/>
        <v>0</v>
      </c>
      <c r="W185" s="209">
        <f t="shared" si="29"/>
        <v>0</v>
      </c>
      <c r="X185" s="209">
        <f t="shared" si="30"/>
        <v>0</v>
      </c>
      <c r="Y185" s="209">
        <f t="shared" si="31"/>
        <v>0</v>
      </c>
      <c r="Z185" s="209">
        <f t="shared" si="32"/>
        <v>0</v>
      </c>
      <c r="AA185" s="200">
        <f t="shared" si="33"/>
        <v>0</v>
      </c>
    </row>
    <row r="186" spans="1:27" s="201" customFormat="1" ht="16.899999999999999" customHeight="1">
      <c r="A186" s="335" t="str">
        <f>IF('1042Bf Données de base trav.'!A182="","",'1042Bf Données de base trav.'!A182)</f>
        <v/>
      </c>
      <c r="B186" s="469" t="str">
        <f>IF('1042Bf Données de base trav.'!B182="","",'1042Bf Données de base trav.'!B182)</f>
        <v/>
      </c>
      <c r="C186" s="598" t="str">
        <f>IF('1042Bf Données de base trav.'!C182="","",'1042Bf Données de base trav.'!C182)</f>
        <v/>
      </c>
      <c r="D186" s="599"/>
      <c r="E186" s="493" t="str">
        <f>IF('1042Bf Données de base trav.'!D182="","",'1042Bf Données de base trav.'!D182)</f>
        <v/>
      </c>
      <c r="F186" s="467" t="str">
        <f>IF(A186="","",'1042Bf Données de base trav.'!M182)</f>
        <v/>
      </c>
      <c r="G186" s="175"/>
      <c r="H186" s="143"/>
      <c r="I186" s="143"/>
      <c r="J186" s="75" t="str">
        <f t="shared" si="23"/>
        <v/>
      </c>
      <c r="K186" s="174" t="str">
        <f>IF(A186="","",'1042Bf Données de base trav.'!M182)</f>
        <v/>
      </c>
      <c r="L186" s="175"/>
      <c r="M186" s="143"/>
      <c r="N186" s="143"/>
      <c r="O186" s="75" t="str">
        <f t="shared" si="24"/>
        <v/>
      </c>
      <c r="P186" s="207"/>
      <c r="Q186" s="208" t="str">
        <f>IF($C186="","",'1042Ef Décompte'!D186)</f>
        <v/>
      </c>
      <c r="R186" s="208" t="str">
        <f>IF(OR($C186="",'1042Bf Données de base trav.'!M280=""),"",'1042Bf Données de base trav.'!M280)</f>
        <v/>
      </c>
      <c r="S186" s="207" t="str">
        <f t="shared" si="25"/>
        <v/>
      </c>
      <c r="T186" s="207" t="str">
        <f t="shared" si="26"/>
        <v/>
      </c>
      <c r="U186" s="209">
        <f t="shared" si="27"/>
        <v>0</v>
      </c>
      <c r="V186" s="209">
        <f t="shared" si="28"/>
        <v>0</v>
      </c>
      <c r="W186" s="209">
        <f t="shared" si="29"/>
        <v>0</v>
      </c>
      <c r="X186" s="209">
        <f t="shared" si="30"/>
        <v>0</v>
      </c>
      <c r="Y186" s="209">
        <f t="shared" si="31"/>
        <v>0</v>
      </c>
      <c r="Z186" s="209">
        <f t="shared" si="32"/>
        <v>0</v>
      </c>
      <c r="AA186" s="200">
        <f t="shared" si="33"/>
        <v>0</v>
      </c>
    </row>
    <row r="187" spans="1:27" s="201" customFormat="1" ht="16.899999999999999" customHeight="1">
      <c r="A187" s="335" t="str">
        <f>IF('1042Bf Données de base trav.'!A183="","",'1042Bf Données de base trav.'!A183)</f>
        <v/>
      </c>
      <c r="B187" s="469" t="str">
        <f>IF('1042Bf Données de base trav.'!B183="","",'1042Bf Données de base trav.'!B183)</f>
        <v/>
      </c>
      <c r="C187" s="598" t="str">
        <f>IF('1042Bf Données de base trav.'!C183="","",'1042Bf Données de base trav.'!C183)</f>
        <v/>
      </c>
      <c r="D187" s="599"/>
      <c r="E187" s="493" t="str">
        <f>IF('1042Bf Données de base trav.'!D183="","",'1042Bf Données de base trav.'!D183)</f>
        <v/>
      </c>
      <c r="F187" s="467" t="str">
        <f>IF(A187="","",'1042Bf Données de base trav.'!M183)</f>
        <v/>
      </c>
      <c r="G187" s="175"/>
      <c r="H187" s="143"/>
      <c r="I187" s="143"/>
      <c r="J187" s="75" t="str">
        <f t="shared" si="23"/>
        <v/>
      </c>
      <c r="K187" s="174" t="str">
        <f>IF(A187="","",'1042Bf Données de base trav.'!M183)</f>
        <v/>
      </c>
      <c r="L187" s="175"/>
      <c r="M187" s="143"/>
      <c r="N187" s="143"/>
      <c r="O187" s="75" t="str">
        <f t="shared" si="24"/>
        <v/>
      </c>
      <c r="P187" s="207"/>
      <c r="Q187" s="208" t="str">
        <f>IF($C187="","",'1042Ef Décompte'!D187)</f>
        <v/>
      </c>
      <c r="R187" s="208" t="str">
        <f>IF(OR($C187="",'1042Bf Données de base trav.'!M281=""),"",'1042Bf Données de base trav.'!M281)</f>
        <v/>
      </c>
      <c r="S187" s="207" t="str">
        <f t="shared" si="25"/>
        <v/>
      </c>
      <c r="T187" s="207" t="str">
        <f t="shared" si="26"/>
        <v/>
      </c>
      <c r="U187" s="209">
        <f t="shared" si="27"/>
        <v>0</v>
      </c>
      <c r="V187" s="209">
        <f t="shared" si="28"/>
        <v>0</v>
      </c>
      <c r="W187" s="209">
        <f t="shared" si="29"/>
        <v>0</v>
      </c>
      <c r="X187" s="209">
        <f t="shared" si="30"/>
        <v>0</v>
      </c>
      <c r="Y187" s="209">
        <f t="shared" si="31"/>
        <v>0</v>
      </c>
      <c r="Z187" s="209">
        <f t="shared" si="32"/>
        <v>0</v>
      </c>
      <c r="AA187" s="200">
        <f t="shared" si="33"/>
        <v>0</v>
      </c>
    </row>
    <row r="188" spans="1:27" s="201" customFormat="1" ht="16.899999999999999" customHeight="1">
      <c r="A188" s="335" t="str">
        <f>IF('1042Bf Données de base trav.'!A184="","",'1042Bf Données de base trav.'!A184)</f>
        <v/>
      </c>
      <c r="B188" s="469" t="str">
        <f>IF('1042Bf Données de base trav.'!B184="","",'1042Bf Données de base trav.'!B184)</f>
        <v/>
      </c>
      <c r="C188" s="598" t="str">
        <f>IF('1042Bf Données de base trav.'!C184="","",'1042Bf Données de base trav.'!C184)</f>
        <v/>
      </c>
      <c r="D188" s="599"/>
      <c r="E188" s="493" t="str">
        <f>IF('1042Bf Données de base trav.'!D184="","",'1042Bf Données de base trav.'!D184)</f>
        <v/>
      </c>
      <c r="F188" s="467" t="str">
        <f>IF(A188="","",'1042Bf Données de base trav.'!M184)</f>
        <v/>
      </c>
      <c r="G188" s="175"/>
      <c r="H188" s="143"/>
      <c r="I188" s="143"/>
      <c r="J188" s="75" t="str">
        <f t="shared" si="23"/>
        <v/>
      </c>
      <c r="K188" s="174" t="str">
        <f>IF(A188="","",'1042Bf Données de base trav.'!M184)</f>
        <v/>
      </c>
      <c r="L188" s="175"/>
      <c r="M188" s="143"/>
      <c r="N188" s="143"/>
      <c r="O188" s="75" t="str">
        <f t="shared" si="24"/>
        <v/>
      </c>
      <c r="P188" s="207"/>
      <c r="Q188" s="208" t="str">
        <f>IF($C188="","",'1042Ef Décompte'!D188)</f>
        <v/>
      </c>
      <c r="R188" s="208" t="str">
        <f>IF(OR($C188="",'1042Bf Données de base trav.'!M282=""),"",'1042Bf Données de base trav.'!M282)</f>
        <v/>
      </c>
      <c r="S188" s="207" t="str">
        <f t="shared" si="25"/>
        <v/>
      </c>
      <c r="T188" s="207" t="str">
        <f t="shared" si="26"/>
        <v/>
      </c>
      <c r="U188" s="209">
        <f t="shared" si="27"/>
        <v>0</v>
      </c>
      <c r="V188" s="209">
        <f t="shared" si="28"/>
        <v>0</v>
      </c>
      <c r="W188" s="209">
        <f t="shared" si="29"/>
        <v>0</v>
      </c>
      <c r="X188" s="209">
        <f t="shared" si="30"/>
        <v>0</v>
      </c>
      <c r="Y188" s="209">
        <f t="shared" si="31"/>
        <v>0</v>
      </c>
      <c r="Z188" s="209">
        <f t="shared" si="32"/>
        <v>0</v>
      </c>
      <c r="AA188" s="200">
        <f t="shared" si="33"/>
        <v>0</v>
      </c>
    </row>
    <row r="189" spans="1:27" s="201" customFormat="1" ht="16.899999999999999" customHeight="1">
      <c r="A189" s="335" t="str">
        <f>IF('1042Bf Données de base trav.'!A185="","",'1042Bf Données de base trav.'!A185)</f>
        <v/>
      </c>
      <c r="B189" s="469" t="str">
        <f>IF('1042Bf Données de base trav.'!B185="","",'1042Bf Données de base trav.'!B185)</f>
        <v/>
      </c>
      <c r="C189" s="598" t="str">
        <f>IF('1042Bf Données de base trav.'!C185="","",'1042Bf Données de base trav.'!C185)</f>
        <v/>
      </c>
      <c r="D189" s="599"/>
      <c r="E189" s="493" t="str">
        <f>IF('1042Bf Données de base trav.'!D185="","",'1042Bf Données de base trav.'!D185)</f>
        <v/>
      </c>
      <c r="F189" s="467" t="str">
        <f>IF(A189="","",'1042Bf Données de base trav.'!M185)</f>
        <v/>
      </c>
      <c r="G189" s="175"/>
      <c r="H189" s="143"/>
      <c r="I189" s="143"/>
      <c r="J189" s="75" t="str">
        <f t="shared" si="23"/>
        <v/>
      </c>
      <c r="K189" s="174" t="str">
        <f>IF(A189="","",'1042Bf Données de base trav.'!M185)</f>
        <v/>
      </c>
      <c r="L189" s="175"/>
      <c r="M189" s="143"/>
      <c r="N189" s="143"/>
      <c r="O189" s="75" t="str">
        <f t="shared" si="24"/>
        <v/>
      </c>
      <c r="P189" s="207"/>
      <c r="Q189" s="208" t="str">
        <f>IF($C189="","",'1042Ef Décompte'!D189)</f>
        <v/>
      </c>
      <c r="R189" s="208" t="str">
        <f>IF(OR($C189="",'1042Bf Données de base trav.'!M283=""),"",'1042Bf Données de base trav.'!M283)</f>
        <v/>
      </c>
      <c r="S189" s="207" t="str">
        <f t="shared" si="25"/>
        <v/>
      </c>
      <c r="T189" s="207" t="str">
        <f t="shared" si="26"/>
        <v/>
      </c>
      <c r="U189" s="209">
        <f t="shared" si="27"/>
        <v>0</v>
      </c>
      <c r="V189" s="209">
        <f t="shared" si="28"/>
        <v>0</v>
      </c>
      <c r="W189" s="209">
        <f t="shared" si="29"/>
        <v>0</v>
      </c>
      <c r="X189" s="209">
        <f t="shared" si="30"/>
        <v>0</v>
      </c>
      <c r="Y189" s="209">
        <f t="shared" si="31"/>
        <v>0</v>
      </c>
      <c r="Z189" s="209">
        <f t="shared" si="32"/>
        <v>0</v>
      </c>
      <c r="AA189" s="200">
        <f t="shared" si="33"/>
        <v>0</v>
      </c>
    </row>
    <row r="190" spans="1:27" s="201" customFormat="1" ht="16.899999999999999" customHeight="1">
      <c r="A190" s="335" t="str">
        <f>IF('1042Bf Données de base trav.'!A186="","",'1042Bf Données de base trav.'!A186)</f>
        <v/>
      </c>
      <c r="B190" s="469" t="str">
        <f>IF('1042Bf Données de base trav.'!B186="","",'1042Bf Données de base trav.'!B186)</f>
        <v/>
      </c>
      <c r="C190" s="598" t="str">
        <f>IF('1042Bf Données de base trav.'!C186="","",'1042Bf Données de base trav.'!C186)</f>
        <v/>
      </c>
      <c r="D190" s="599"/>
      <c r="E190" s="493" t="str">
        <f>IF('1042Bf Données de base trav.'!D186="","",'1042Bf Données de base trav.'!D186)</f>
        <v/>
      </c>
      <c r="F190" s="467" t="str">
        <f>IF(A190="","",'1042Bf Données de base trav.'!M186)</f>
        <v/>
      </c>
      <c r="G190" s="175"/>
      <c r="H190" s="143"/>
      <c r="I190" s="143"/>
      <c r="J190" s="75" t="str">
        <f t="shared" si="23"/>
        <v/>
      </c>
      <c r="K190" s="174" t="str">
        <f>IF(A190="","",'1042Bf Données de base trav.'!M186)</f>
        <v/>
      </c>
      <c r="L190" s="175"/>
      <c r="M190" s="143"/>
      <c r="N190" s="143"/>
      <c r="O190" s="75" t="str">
        <f t="shared" si="24"/>
        <v/>
      </c>
      <c r="P190" s="207"/>
      <c r="Q190" s="208" t="str">
        <f>IF($C190="","",'1042Ef Décompte'!D190)</f>
        <v/>
      </c>
      <c r="R190" s="208" t="str">
        <f>IF(OR($C190="",'1042Bf Données de base trav.'!M284=""),"",'1042Bf Données de base trav.'!M284)</f>
        <v/>
      </c>
      <c r="S190" s="207" t="str">
        <f t="shared" si="25"/>
        <v/>
      </c>
      <c r="T190" s="207" t="str">
        <f t="shared" si="26"/>
        <v/>
      </c>
      <c r="U190" s="209">
        <f t="shared" si="27"/>
        <v>0</v>
      </c>
      <c r="V190" s="209">
        <f t="shared" si="28"/>
        <v>0</v>
      </c>
      <c r="W190" s="209">
        <f t="shared" si="29"/>
        <v>0</v>
      </c>
      <c r="X190" s="209">
        <f t="shared" si="30"/>
        <v>0</v>
      </c>
      <c r="Y190" s="209">
        <f t="shared" si="31"/>
        <v>0</v>
      </c>
      <c r="Z190" s="209">
        <f t="shared" si="32"/>
        <v>0</v>
      </c>
      <c r="AA190" s="200">
        <f t="shared" si="33"/>
        <v>0</v>
      </c>
    </row>
    <row r="191" spans="1:27" s="201" customFormat="1" ht="16.899999999999999" customHeight="1">
      <c r="A191" s="335" t="str">
        <f>IF('1042Bf Données de base trav.'!A187="","",'1042Bf Données de base trav.'!A187)</f>
        <v/>
      </c>
      <c r="B191" s="469" t="str">
        <f>IF('1042Bf Données de base trav.'!B187="","",'1042Bf Données de base trav.'!B187)</f>
        <v/>
      </c>
      <c r="C191" s="598" t="str">
        <f>IF('1042Bf Données de base trav.'!C187="","",'1042Bf Données de base trav.'!C187)</f>
        <v/>
      </c>
      <c r="D191" s="599"/>
      <c r="E191" s="493" t="str">
        <f>IF('1042Bf Données de base trav.'!D187="","",'1042Bf Données de base trav.'!D187)</f>
        <v/>
      </c>
      <c r="F191" s="467" t="str">
        <f>IF(A191="","",'1042Bf Données de base trav.'!M187)</f>
        <v/>
      </c>
      <c r="G191" s="175"/>
      <c r="H191" s="143"/>
      <c r="I191" s="143"/>
      <c r="J191" s="75" t="str">
        <f t="shared" si="23"/>
        <v/>
      </c>
      <c r="K191" s="174" t="str">
        <f>IF(A191="","",'1042Bf Données de base trav.'!M187)</f>
        <v/>
      </c>
      <c r="L191" s="175"/>
      <c r="M191" s="143"/>
      <c r="N191" s="143"/>
      <c r="O191" s="75" t="str">
        <f t="shared" si="24"/>
        <v/>
      </c>
      <c r="P191" s="207"/>
      <c r="Q191" s="208" t="str">
        <f>IF($C191="","",'1042Ef Décompte'!D191)</f>
        <v/>
      </c>
      <c r="R191" s="208" t="str">
        <f>IF(OR($C191="",'1042Bf Données de base trav.'!M285=""),"",'1042Bf Données de base trav.'!M285)</f>
        <v/>
      </c>
      <c r="S191" s="207" t="str">
        <f t="shared" si="25"/>
        <v/>
      </c>
      <c r="T191" s="207" t="str">
        <f t="shared" si="26"/>
        <v/>
      </c>
      <c r="U191" s="209">
        <f t="shared" si="27"/>
        <v>0</v>
      </c>
      <c r="V191" s="209">
        <f t="shared" si="28"/>
        <v>0</v>
      </c>
      <c r="W191" s="209">
        <f t="shared" si="29"/>
        <v>0</v>
      </c>
      <c r="X191" s="209">
        <f t="shared" si="30"/>
        <v>0</v>
      </c>
      <c r="Y191" s="209">
        <f t="shared" si="31"/>
        <v>0</v>
      </c>
      <c r="Z191" s="209">
        <f t="shared" si="32"/>
        <v>0</v>
      </c>
      <c r="AA191" s="200">
        <f t="shared" si="33"/>
        <v>0</v>
      </c>
    </row>
    <row r="192" spans="1:27" s="201" customFormat="1" ht="16.899999999999999" customHeight="1">
      <c r="A192" s="335" t="str">
        <f>IF('1042Bf Données de base trav.'!A188="","",'1042Bf Données de base trav.'!A188)</f>
        <v/>
      </c>
      <c r="B192" s="469" t="str">
        <f>IF('1042Bf Données de base trav.'!B188="","",'1042Bf Données de base trav.'!B188)</f>
        <v/>
      </c>
      <c r="C192" s="598" t="str">
        <f>IF('1042Bf Données de base trav.'!C188="","",'1042Bf Données de base trav.'!C188)</f>
        <v/>
      </c>
      <c r="D192" s="599"/>
      <c r="E192" s="493" t="str">
        <f>IF('1042Bf Données de base trav.'!D188="","",'1042Bf Données de base trav.'!D188)</f>
        <v/>
      </c>
      <c r="F192" s="467" t="str">
        <f>IF(A192="","",'1042Bf Données de base trav.'!M188)</f>
        <v/>
      </c>
      <c r="G192" s="175"/>
      <c r="H192" s="143"/>
      <c r="I192" s="143"/>
      <c r="J192" s="75" t="str">
        <f t="shared" si="23"/>
        <v/>
      </c>
      <c r="K192" s="174" t="str">
        <f>IF(A192="","",'1042Bf Données de base trav.'!M188)</f>
        <v/>
      </c>
      <c r="L192" s="175"/>
      <c r="M192" s="143"/>
      <c r="N192" s="143"/>
      <c r="O192" s="75" t="str">
        <f t="shared" si="24"/>
        <v/>
      </c>
      <c r="P192" s="207"/>
      <c r="Q192" s="208" t="str">
        <f>IF($C192="","",'1042Ef Décompte'!D192)</f>
        <v/>
      </c>
      <c r="R192" s="208" t="str">
        <f>IF(OR($C192="",'1042Bf Données de base trav.'!M286=""),"",'1042Bf Données de base trav.'!M286)</f>
        <v/>
      </c>
      <c r="S192" s="207" t="str">
        <f t="shared" si="25"/>
        <v/>
      </c>
      <c r="T192" s="207" t="str">
        <f t="shared" si="26"/>
        <v/>
      </c>
      <c r="U192" s="209">
        <f t="shared" si="27"/>
        <v>0</v>
      </c>
      <c r="V192" s="209">
        <f t="shared" si="28"/>
        <v>0</v>
      </c>
      <c r="W192" s="209">
        <f t="shared" si="29"/>
        <v>0</v>
      </c>
      <c r="X192" s="209">
        <f t="shared" si="30"/>
        <v>0</v>
      </c>
      <c r="Y192" s="209">
        <f t="shared" si="31"/>
        <v>0</v>
      </c>
      <c r="Z192" s="209">
        <f t="shared" si="32"/>
        <v>0</v>
      </c>
      <c r="AA192" s="200">
        <f t="shared" si="33"/>
        <v>0</v>
      </c>
    </row>
    <row r="193" spans="1:27" s="201" customFormat="1" ht="16.899999999999999" customHeight="1">
      <c r="A193" s="335" t="str">
        <f>IF('1042Bf Données de base trav.'!A189="","",'1042Bf Données de base trav.'!A189)</f>
        <v/>
      </c>
      <c r="B193" s="469" t="str">
        <f>IF('1042Bf Données de base trav.'!B189="","",'1042Bf Données de base trav.'!B189)</f>
        <v/>
      </c>
      <c r="C193" s="598" t="str">
        <f>IF('1042Bf Données de base trav.'!C189="","",'1042Bf Données de base trav.'!C189)</f>
        <v/>
      </c>
      <c r="D193" s="599"/>
      <c r="E193" s="493" t="str">
        <f>IF('1042Bf Données de base trav.'!D189="","",'1042Bf Données de base trav.'!D189)</f>
        <v/>
      </c>
      <c r="F193" s="467" t="str">
        <f>IF(A193="","",'1042Bf Données de base trav.'!M189)</f>
        <v/>
      </c>
      <c r="G193" s="175"/>
      <c r="H193" s="143"/>
      <c r="I193" s="143"/>
      <c r="J193" s="75" t="str">
        <f t="shared" si="23"/>
        <v/>
      </c>
      <c r="K193" s="174" t="str">
        <f>IF(A193="","",'1042Bf Données de base trav.'!M189)</f>
        <v/>
      </c>
      <c r="L193" s="175"/>
      <c r="M193" s="143"/>
      <c r="N193" s="143"/>
      <c r="O193" s="75" t="str">
        <f t="shared" si="24"/>
        <v/>
      </c>
      <c r="P193" s="207"/>
      <c r="Q193" s="208" t="str">
        <f>IF($C193="","",'1042Ef Décompte'!D193)</f>
        <v/>
      </c>
      <c r="R193" s="208" t="str">
        <f>IF(OR($C193="",'1042Bf Données de base trav.'!M287=""),"",'1042Bf Données de base trav.'!M287)</f>
        <v/>
      </c>
      <c r="S193" s="207" t="str">
        <f t="shared" si="25"/>
        <v/>
      </c>
      <c r="T193" s="207" t="str">
        <f t="shared" si="26"/>
        <v/>
      </c>
      <c r="U193" s="209">
        <f t="shared" si="27"/>
        <v>0</v>
      </c>
      <c r="V193" s="209">
        <f t="shared" si="28"/>
        <v>0</v>
      </c>
      <c r="W193" s="209">
        <f t="shared" si="29"/>
        <v>0</v>
      </c>
      <c r="X193" s="209">
        <f t="shared" si="30"/>
        <v>0</v>
      </c>
      <c r="Y193" s="209">
        <f t="shared" si="31"/>
        <v>0</v>
      </c>
      <c r="Z193" s="209">
        <f t="shared" si="32"/>
        <v>0</v>
      </c>
      <c r="AA193" s="200">
        <f t="shared" si="33"/>
        <v>0</v>
      </c>
    </row>
    <row r="194" spans="1:27" s="201" customFormat="1" ht="16.899999999999999" customHeight="1">
      <c r="A194" s="335" t="str">
        <f>IF('1042Bf Données de base trav.'!A190="","",'1042Bf Données de base trav.'!A190)</f>
        <v/>
      </c>
      <c r="B194" s="469" t="str">
        <f>IF('1042Bf Données de base trav.'!B190="","",'1042Bf Données de base trav.'!B190)</f>
        <v/>
      </c>
      <c r="C194" s="598" t="str">
        <f>IF('1042Bf Données de base trav.'!C190="","",'1042Bf Données de base trav.'!C190)</f>
        <v/>
      </c>
      <c r="D194" s="599"/>
      <c r="E194" s="493" t="str">
        <f>IF('1042Bf Données de base trav.'!D190="","",'1042Bf Données de base trav.'!D190)</f>
        <v/>
      </c>
      <c r="F194" s="467" t="str">
        <f>IF(A194="","",'1042Bf Données de base trav.'!M190)</f>
        <v/>
      </c>
      <c r="G194" s="175"/>
      <c r="H194" s="143"/>
      <c r="I194" s="143"/>
      <c r="J194" s="75" t="str">
        <f t="shared" si="23"/>
        <v/>
      </c>
      <c r="K194" s="174" t="str">
        <f>IF(A194="","",'1042Bf Données de base trav.'!M190)</f>
        <v/>
      </c>
      <c r="L194" s="175"/>
      <c r="M194" s="143"/>
      <c r="N194" s="143"/>
      <c r="O194" s="75" t="str">
        <f t="shared" si="24"/>
        <v/>
      </c>
      <c r="P194" s="207"/>
      <c r="Q194" s="208" t="str">
        <f>IF($C194="","",'1042Ef Décompte'!D194)</f>
        <v/>
      </c>
      <c r="R194" s="208" t="str">
        <f>IF(OR($C194="",'1042Bf Données de base trav.'!M288=""),"",'1042Bf Données de base trav.'!M288)</f>
        <v/>
      </c>
      <c r="S194" s="207" t="str">
        <f t="shared" si="25"/>
        <v/>
      </c>
      <c r="T194" s="207" t="str">
        <f t="shared" si="26"/>
        <v/>
      </c>
      <c r="U194" s="209">
        <f t="shared" si="27"/>
        <v>0</v>
      </c>
      <c r="V194" s="209">
        <f t="shared" si="28"/>
        <v>0</v>
      </c>
      <c r="W194" s="209">
        <f t="shared" si="29"/>
        <v>0</v>
      </c>
      <c r="X194" s="209">
        <f t="shared" si="30"/>
        <v>0</v>
      </c>
      <c r="Y194" s="209">
        <f t="shared" si="31"/>
        <v>0</v>
      </c>
      <c r="Z194" s="209">
        <f t="shared" si="32"/>
        <v>0</v>
      </c>
      <c r="AA194" s="200">
        <f t="shared" si="33"/>
        <v>0</v>
      </c>
    </row>
    <row r="195" spans="1:27" s="201" customFormat="1" ht="16.899999999999999" customHeight="1">
      <c r="A195" s="335" t="str">
        <f>IF('1042Bf Données de base trav.'!A191="","",'1042Bf Données de base trav.'!A191)</f>
        <v/>
      </c>
      <c r="B195" s="469" t="str">
        <f>IF('1042Bf Données de base trav.'!B191="","",'1042Bf Données de base trav.'!B191)</f>
        <v/>
      </c>
      <c r="C195" s="598" t="str">
        <f>IF('1042Bf Données de base trav.'!C191="","",'1042Bf Données de base trav.'!C191)</f>
        <v/>
      </c>
      <c r="D195" s="599"/>
      <c r="E195" s="493" t="str">
        <f>IF('1042Bf Données de base trav.'!D191="","",'1042Bf Données de base trav.'!D191)</f>
        <v/>
      </c>
      <c r="F195" s="467" t="str">
        <f>IF(A195="","",'1042Bf Données de base trav.'!M191)</f>
        <v/>
      </c>
      <c r="G195" s="175"/>
      <c r="H195" s="143"/>
      <c r="I195" s="143"/>
      <c r="J195" s="75" t="str">
        <f t="shared" si="23"/>
        <v/>
      </c>
      <c r="K195" s="174" t="str">
        <f>IF(A195="","",'1042Bf Données de base trav.'!M191)</f>
        <v/>
      </c>
      <c r="L195" s="175"/>
      <c r="M195" s="143"/>
      <c r="N195" s="143"/>
      <c r="O195" s="75" t="str">
        <f t="shared" si="24"/>
        <v/>
      </c>
      <c r="P195" s="207"/>
      <c r="Q195" s="208" t="str">
        <f>IF($C195="","",'1042Ef Décompte'!D195)</f>
        <v/>
      </c>
      <c r="R195" s="208" t="str">
        <f>IF(OR($C195="",'1042Bf Données de base trav.'!M289=""),"",'1042Bf Données de base trav.'!M289)</f>
        <v/>
      </c>
      <c r="S195" s="207" t="str">
        <f t="shared" si="25"/>
        <v/>
      </c>
      <c r="T195" s="207" t="str">
        <f t="shared" si="26"/>
        <v/>
      </c>
      <c r="U195" s="209">
        <f t="shared" si="27"/>
        <v>0</v>
      </c>
      <c r="V195" s="209">
        <f t="shared" si="28"/>
        <v>0</v>
      </c>
      <c r="W195" s="209">
        <f t="shared" si="29"/>
        <v>0</v>
      </c>
      <c r="X195" s="209">
        <f t="shared" si="30"/>
        <v>0</v>
      </c>
      <c r="Y195" s="209">
        <f t="shared" si="31"/>
        <v>0</v>
      </c>
      <c r="Z195" s="209">
        <f t="shared" si="32"/>
        <v>0</v>
      </c>
      <c r="AA195" s="200">
        <f t="shared" si="33"/>
        <v>0</v>
      </c>
    </row>
    <row r="196" spans="1:27" s="201" customFormat="1" ht="16.899999999999999" customHeight="1">
      <c r="A196" s="335" t="str">
        <f>IF('1042Bf Données de base trav.'!A192="","",'1042Bf Données de base trav.'!A192)</f>
        <v/>
      </c>
      <c r="B196" s="469" t="str">
        <f>IF('1042Bf Données de base trav.'!B192="","",'1042Bf Données de base trav.'!B192)</f>
        <v/>
      </c>
      <c r="C196" s="598" t="str">
        <f>IF('1042Bf Données de base trav.'!C192="","",'1042Bf Données de base trav.'!C192)</f>
        <v/>
      </c>
      <c r="D196" s="599"/>
      <c r="E196" s="493" t="str">
        <f>IF('1042Bf Données de base trav.'!D192="","",'1042Bf Données de base trav.'!D192)</f>
        <v/>
      </c>
      <c r="F196" s="467" t="str">
        <f>IF(A196="","",'1042Bf Données de base trav.'!M192)</f>
        <v/>
      </c>
      <c r="G196" s="175"/>
      <c r="H196" s="143"/>
      <c r="I196" s="143"/>
      <c r="J196" s="75" t="str">
        <f t="shared" si="23"/>
        <v/>
      </c>
      <c r="K196" s="174" t="str">
        <f>IF(A196="","",'1042Bf Données de base trav.'!M192)</f>
        <v/>
      </c>
      <c r="L196" s="175"/>
      <c r="M196" s="143"/>
      <c r="N196" s="143"/>
      <c r="O196" s="75" t="str">
        <f t="shared" si="24"/>
        <v/>
      </c>
      <c r="P196" s="207"/>
      <c r="Q196" s="208" t="str">
        <f>IF($C196="","",'1042Ef Décompte'!D196)</f>
        <v/>
      </c>
      <c r="R196" s="208" t="str">
        <f>IF(OR($C196="",'1042Bf Données de base trav.'!M290=""),"",'1042Bf Données de base trav.'!M290)</f>
        <v/>
      </c>
      <c r="S196" s="207" t="str">
        <f t="shared" si="25"/>
        <v/>
      </c>
      <c r="T196" s="207" t="str">
        <f t="shared" si="26"/>
        <v/>
      </c>
      <c r="U196" s="209">
        <f t="shared" si="27"/>
        <v>0</v>
      </c>
      <c r="V196" s="209">
        <f t="shared" si="28"/>
        <v>0</v>
      </c>
      <c r="W196" s="209">
        <f t="shared" si="29"/>
        <v>0</v>
      </c>
      <c r="X196" s="209">
        <f t="shared" si="30"/>
        <v>0</v>
      </c>
      <c r="Y196" s="209">
        <f t="shared" si="31"/>
        <v>0</v>
      </c>
      <c r="Z196" s="209">
        <f t="shared" si="32"/>
        <v>0</v>
      </c>
      <c r="AA196" s="200">
        <f t="shared" si="33"/>
        <v>0</v>
      </c>
    </row>
    <row r="197" spans="1:27" s="201" customFormat="1" ht="16.899999999999999" customHeight="1">
      <c r="A197" s="335" t="str">
        <f>IF('1042Bf Données de base trav.'!A193="","",'1042Bf Données de base trav.'!A193)</f>
        <v/>
      </c>
      <c r="B197" s="469" t="str">
        <f>IF('1042Bf Données de base trav.'!B193="","",'1042Bf Données de base trav.'!B193)</f>
        <v/>
      </c>
      <c r="C197" s="598" t="str">
        <f>IF('1042Bf Données de base trav.'!C193="","",'1042Bf Données de base trav.'!C193)</f>
        <v/>
      </c>
      <c r="D197" s="599"/>
      <c r="E197" s="493" t="str">
        <f>IF('1042Bf Données de base trav.'!D193="","",'1042Bf Données de base trav.'!D193)</f>
        <v/>
      </c>
      <c r="F197" s="467" t="str">
        <f>IF(A197="","",'1042Bf Données de base trav.'!M193)</f>
        <v/>
      </c>
      <c r="G197" s="175"/>
      <c r="H197" s="143"/>
      <c r="I197" s="143"/>
      <c r="J197" s="75" t="str">
        <f t="shared" si="23"/>
        <v/>
      </c>
      <c r="K197" s="174" t="str">
        <f>IF(A197="","",'1042Bf Données de base trav.'!M193)</f>
        <v/>
      </c>
      <c r="L197" s="175"/>
      <c r="M197" s="143"/>
      <c r="N197" s="143"/>
      <c r="O197" s="75" t="str">
        <f t="shared" si="24"/>
        <v/>
      </c>
      <c r="P197" s="207"/>
      <c r="Q197" s="208" t="str">
        <f>IF($C197="","",'1042Ef Décompte'!D197)</f>
        <v/>
      </c>
      <c r="R197" s="208" t="str">
        <f>IF(OR($C197="",'1042Bf Données de base trav.'!M291=""),"",'1042Bf Données de base trav.'!M291)</f>
        <v/>
      </c>
      <c r="S197" s="207" t="str">
        <f t="shared" si="25"/>
        <v/>
      </c>
      <c r="T197" s="207" t="str">
        <f t="shared" si="26"/>
        <v/>
      </c>
      <c r="U197" s="209">
        <f t="shared" si="27"/>
        <v>0</v>
      </c>
      <c r="V197" s="209">
        <f t="shared" si="28"/>
        <v>0</v>
      </c>
      <c r="W197" s="209">
        <f t="shared" si="29"/>
        <v>0</v>
      </c>
      <c r="X197" s="209">
        <f t="shared" si="30"/>
        <v>0</v>
      </c>
      <c r="Y197" s="209">
        <f t="shared" si="31"/>
        <v>0</v>
      </c>
      <c r="Z197" s="209">
        <f t="shared" si="32"/>
        <v>0</v>
      </c>
      <c r="AA197" s="200">
        <f t="shared" si="33"/>
        <v>0</v>
      </c>
    </row>
    <row r="198" spans="1:27" s="201" customFormat="1" ht="16.899999999999999" customHeight="1">
      <c r="A198" s="335" t="str">
        <f>IF('1042Bf Données de base trav.'!A194="","",'1042Bf Données de base trav.'!A194)</f>
        <v/>
      </c>
      <c r="B198" s="469" t="str">
        <f>IF('1042Bf Données de base trav.'!B194="","",'1042Bf Données de base trav.'!B194)</f>
        <v/>
      </c>
      <c r="C198" s="598" t="str">
        <f>IF('1042Bf Données de base trav.'!C194="","",'1042Bf Données de base trav.'!C194)</f>
        <v/>
      </c>
      <c r="D198" s="599"/>
      <c r="E198" s="493" t="str">
        <f>IF('1042Bf Données de base trav.'!D194="","",'1042Bf Données de base trav.'!D194)</f>
        <v/>
      </c>
      <c r="F198" s="467" t="str">
        <f>IF(A198="","",'1042Bf Données de base trav.'!M194)</f>
        <v/>
      </c>
      <c r="G198" s="175"/>
      <c r="H198" s="143"/>
      <c r="I198" s="143"/>
      <c r="J198" s="75" t="str">
        <f t="shared" si="23"/>
        <v/>
      </c>
      <c r="K198" s="174" t="str">
        <f>IF(A198="","",'1042Bf Données de base trav.'!M194)</f>
        <v/>
      </c>
      <c r="L198" s="175"/>
      <c r="M198" s="143"/>
      <c r="N198" s="143"/>
      <c r="O198" s="75" t="str">
        <f t="shared" si="24"/>
        <v/>
      </c>
      <c r="P198" s="207"/>
      <c r="Q198" s="208" t="str">
        <f>IF($C198="","",'1042Ef Décompte'!D198)</f>
        <v/>
      </c>
      <c r="R198" s="208" t="str">
        <f>IF(OR($C198="",'1042Bf Données de base trav.'!M292=""),"",'1042Bf Données de base trav.'!M292)</f>
        <v/>
      </c>
      <c r="S198" s="207" t="str">
        <f t="shared" si="25"/>
        <v/>
      </c>
      <c r="T198" s="207" t="str">
        <f t="shared" si="26"/>
        <v/>
      </c>
      <c r="U198" s="209">
        <f t="shared" si="27"/>
        <v>0</v>
      </c>
      <c r="V198" s="209">
        <f t="shared" si="28"/>
        <v>0</v>
      </c>
      <c r="W198" s="209">
        <f t="shared" si="29"/>
        <v>0</v>
      </c>
      <c r="X198" s="209">
        <f t="shared" si="30"/>
        <v>0</v>
      </c>
      <c r="Y198" s="209">
        <f t="shared" si="31"/>
        <v>0</v>
      </c>
      <c r="Z198" s="209">
        <f t="shared" si="32"/>
        <v>0</v>
      </c>
      <c r="AA198" s="200">
        <f t="shared" si="33"/>
        <v>0</v>
      </c>
    </row>
    <row r="199" spans="1:27" s="201" customFormat="1" ht="16.899999999999999" customHeight="1">
      <c r="A199" s="335" t="str">
        <f>IF('1042Bf Données de base trav.'!A195="","",'1042Bf Données de base trav.'!A195)</f>
        <v/>
      </c>
      <c r="B199" s="469" t="str">
        <f>IF('1042Bf Données de base trav.'!B195="","",'1042Bf Données de base trav.'!B195)</f>
        <v/>
      </c>
      <c r="C199" s="598" t="str">
        <f>IF('1042Bf Données de base trav.'!C195="","",'1042Bf Données de base trav.'!C195)</f>
        <v/>
      </c>
      <c r="D199" s="599"/>
      <c r="E199" s="493" t="str">
        <f>IF('1042Bf Données de base trav.'!D195="","",'1042Bf Données de base trav.'!D195)</f>
        <v/>
      </c>
      <c r="F199" s="467" t="str">
        <f>IF(A199="","",'1042Bf Données de base trav.'!M195)</f>
        <v/>
      </c>
      <c r="G199" s="175"/>
      <c r="H199" s="143"/>
      <c r="I199" s="143"/>
      <c r="J199" s="75" t="str">
        <f t="shared" si="23"/>
        <v/>
      </c>
      <c r="K199" s="174" t="str">
        <f>IF(A199="","",'1042Bf Données de base trav.'!M195)</f>
        <v/>
      </c>
      <c r="L199" s="175"/>
      <c r="M199" s="143"/>
      <c r="N199" s="143"/>
      <c r="O199" s="75" t="str">
        <f t="shared" si="24"/>
        <v/>
      </c>
      <c r="P199" s="207"/>
      <c r="Q199" s="208" t="str">
        <f>IF($C199="","",'1042Ef Décompte'!D199)</f>
        <v/>
      </c>
      <c r="R199" s="208" t="str">
        <f>IF(OR($C199="",'1042Bf Données de base trav.'!M293=""),"",'1042Bf Données de base trav.'!M293)</f>
        <v/>
      </c>
      <c r="S199" s="207" t="str">
        <f t="shared" si="25"/>
        <v/>
      </c>
      <c r="T199" s="207" t="str">
        <f t="shared" si="26"/>
        <v/>
      </c>
      <c r="U199" s="209">
        <f t="shared" si="27"/>
        <v>0</v>
      </c>
      <c r="V199" s="209">
        <f t="shared" si="28"/>
        <v>0</v>
      </c>
      <c r="W199" s="209">
        <f t="shared" si="29"/>
        <v>0</v>
      </c>
      <c r="X199" s="209">
        <f t="shared" si="30"/>
        <v>0</v>
      </c>
      <c r="Y199" s="209">
        <f t="shared" si="31"/>
        <v>0</v>
      </c>
      <c r="Z199" s="209">
        <f t="shared" si="32"/>
        <v>0</v>
      </c>
      <c r="AA199" s="200">
        <f t="shared" si="33"/>
        <v>0</v>
      </c>
    </row>
    <row r="200" spans="1:27" s="201" customFormat="1" ht="16.899999999999999" customHeight="1">
      <c r="A200" s="335" t="str">
        <f>IF('1042Bf Données de base trav.'!A196="","",'1042Bf Données de base trav.'!A196)</f>
        <v/>
      </c>
      <c r="B200" s="469" t="str">
        <f>IF('1042Bf Données de base trav.'!B196="","",'1042Bf Données de base trav.'!B196)</f>
        <v/>
      </c>
      <c r="C200" s="598" t="str">
        <f>IF('1042Bf Données de base trav.'!C196="","",'1042Bf Données de base trav.'!C196)</f>
        <v/>
      </c>
      <c r="D200" s="599"/>
      <c r="E200" s="493" t="str">
        <f>IF('1042Bf Données de base trav.'!D196="","",'1042Bf Données de base trav.'!D196)</f>
        <v/>
      </c>
      <c r="F200" s="467" t="str">
        <f>IF(A200="","",'1042Bf Données de base trav.'!M196)</f>
        <v/>
      </c>
      <c r="G200" s="175"/>
      <c r="H200" s="143"/>
      <c r="I200" s="143"/>
      <c r="J200" s="75" t="str">
        <f t="shared" si="23"/>
        <v/>
      </c>
      <c r="K200" s="174" t="str">
        <f>IF(A200="","",'1042Bf Données de base trav.'!M196)</f>
        <v/>
      </c>
      <c r="L200" s="175"/>
      <c r="M200" s="143"/>
      <c r="N200" s="143"/>
      <c r="O200" s="75" t="str">
        <f t="shared" si="24"/>
        <v/>
      </c>
      <c r="P200" s="207"/>
      <c r="Q200" s="208" t="str">
        <f>IF($C200="","",'1042Ef Décompte'!D200)</f>
        <v/>
      </c>
      <c r="R200" s="208" t="str">
        <f>IF(OR($C200="",'1042Bf Données de base trav.'!M294=""),"",'1042Bf Données de base trav.'!M294)</f>
        <v/>
      </c>
      <c r="S200" s="207" t="str">
        <f t="shared" si="25"/>
        <v/>
      </c>
      <c r="T200" s="207" t="str">
        <f t="shared" si="26"/>
        <v/>
      </c>
      <c r="U200" s="209">
        <f t="shared" si="27"/>
        <v>0</v>
      </c>
      <c r="V200" s="209">
        <f t="shared" si="28"/>
        <v>0</v>
      </c>
      <c r="W200" s="209">
        <f t="shared" si="29"/>
        <v>0</v>
      </c>
      <c r="X200" s="209">
        <f t="shared" si="30"/>
        <v>0</v>
      </c>
      <c r="Y200" s="209">
        <f t="shared" si="31"/>
        <v>0</v>
      </c>
      <c r="Z200" s="209">
        <f t="shared" si="32"/>
        <v>0</v>
      </c>
      <c r="AA200" s="200">
        <f t="shared" si="33"/>
        <v>0</v>
      </c>
    </row>
    <row r="201" spans="1:27" s="201" customFormat="1" ht="16.899999999999999" customHeight="1">
      <c r="A201" s="335" t="str">
        <f>IF('1042Bf Données de base trav.'!A197="","",'1042Bf Données de base trav.'!A197)</f>
        <v/>
      </c>
      <c r="B201" s="469" t="str">
        <f>IF('1042Bf Données de base trav.'!B197="","",'1042Bf Données de base trav.'!B197)</f>
        <v/>
      </c>
      <c r="C201" s="598" t="str">
        <f>IF('1042Bf Données de base trav.'!C197="","",'1042Bf Données de base trav.'!C197)</f>
        <v/>
      </c>
      <c r="D201" s="599"/>
      <c r="E201" s="493" t="str">
        <f>IF('1042Bf Données de base trav.'!D197="","",'1042Bf Données de base trav.'!D197)</f>
        <v/>
      </c>
      <c r="F201" s="467" t="str">
        <f>IF(A201="","",'1042Bf Données de base trav.'!M197)</f>
        <v/>
      </c>
      <c r="G201" s="175"/>
      <c r="H201" s="143"/>
      <c r="I201" s="143"/>
      <c r="J201" s="75" t="str">
        <f t="shared" si="23"/>
        <v/>
      </c>
      <c r="K201" s="174" t="str">
        <f>IF(A201="","",'1042Bf Données de base trav.'!M197)</f>
        <v/>
      </c>
      <c r="L201" s="175"/>
      <c r="M201" s="143"/>
      <c r="N201" s="143"/>
      <c r="O201" s="75" t="str">
        <f t="shared" si="24"/>
        <v/>
      </c>
      <c r="P201" s="207"/>
      <c r="Q201" s="208" t="str">
        <f>IF($C201="","",'1042Ef Décompte'!D201)</f>
        <v/>
      </c>
      <c r="R201" s="208" t="str">
        <f>IF(OR($C201="",'1042Bf Données de base trav.'!M295=""),"",'1042Bf Données de base trav.'!M295)</f>
        <v/>
      </c>
      <c r="S201" s="207" t="str">
        <f t="shared" si="25"/>
        <v/>
      </c>
      <c r="T201" s="207" t="str">
        <f t="shared" si="26"/>
        <v/>
      </c>
      <c r="U201" s="209">
        <f t="shared" si="27"/>
        <v>0</v>
      </c>
      <c r="V201" s="209">
        <f t="shared" si="28"/>
        <v>0</v>
      </c>
      <c r="W201" s="209">
        <f t="shared" si="29"/>
        <v>0</v>
      </c>
      <c r="X201" s="209">
        <f t="shared" si="30"/>
        <v>0</v>
      </c>
      <c r="Y201" s="209">
        <f t="shared" si="31"/>
        <v>0</v>
      </c>
      <c r="Z201" s="209">
        <f t="shared" si="32"/>
        <v>0</v>
      </c>
      <c r="AA201" s="200">
        <f t="shared" si="33"/>
        <v>0</v>
      </c>
    </row>
    <row r="202" spans="1:27" s="201" customFormat="1" ht="16.899999999999999" customHeight="1">
      <c r="A202" s="335" t="str">
        <f>IF('1042Bf Données de base trav.'!A198="","",'1042Bf Données de base trav.'!A198)</f>
        <v/>
      </c>
      <c r="B202" s="469" t="str">
        <f>IF('1042Bf Données de base trav.'!B198="","",'1042Bf Données de base trav.'!B198)</f>
        <v/>
      </c>
      <c r="C202" s="598" t="str">
        <f>IF('1042Bf Données de base trav.'!C198="","",'1042Bf Données de base trav.'!C198)</f>
        <v/>
      </c>
      <c r="D202" s="599"/>
      <c r="E202" s="493" t="str">
        <f>IF('1042Bf Données de base trav.'!D198="","",'1042Bf Données de base trav.'!D198)</f>
        <v/>
      </c>
      <c r="F202" s="467" t="str">
        <f>IF(A202="","",'1042Bf Données de base trav.'!M198)</f>
        <v/>
      </c>
      <c r="G202" s="175"/>
      <c r="H202" s="143"/>
      <c r="I202" s="143"/>
      <c r="J202" s="75" t="str">
        <f t="shared" si="23"/>
        <v/>
      </c>
      <c r="K202" s="174" t="str">
        <f>IF(A202="","",'1042Bf Données de base trav.'!M198)</f>
        <v/>
      </c>
      <c r="L202" s="175"/>
      <c r="M202" s="143"/>
      <c r="N202" s="143"/>
      <c r="O202" s="75" t="str">
        <f t="shared" si="24"/>
        <v/>
      </c>
      <c r="P202" s="207"/>
      <c r="Q202" s="208" t="str">
        <f>IF($C202="","",'1042Ef Décompte'!D202)</f>
        <v/>
      </c>
      <c r="R202" s="208" t="str">
        <f>IF(OR($C202="",'1042Bf Données de base trav.'!M296=""),"",'1042Bf Données de base trav.'!M296)</f>
        <v/>
      </c>
      <c r="S202" s="207" t="str">
        <f t="shared" si="25"/>
        <v/>
      </c>
      <c r="T202" s="207" t="str">
        <f t="shared" si="26"/>
        <v/>
      </c>
      <c r="U202" s="209">
        <f t="shared" si="27"/>
        <v>0</v>
      </c>
      <c r="V202" s="209">
        <f t="shared" si="28"/>
        <v>0</v>
      </c>
      <c r="W202" s="209">
        <f t="shared" si="29"/>
        <v>0</v>
      </c>
      <c r="X202" s="209">
        <f t="shared" si="30"/>
        <v>0</v>
      </c>
      <c r="Y202" s="209">
        <f t="shared" si="31"/>
        <v>0</v>
      </c>
      <c r="Z202" s="209">
        <f t="shared" si="32"/>
        <v>0</v>
      </c>
      <c r="AA202" s="200">
        <f t="shared" si="33"/>
        <v>0</v>
      </c>
    </row>
    <row r="203" spans="1:27" s="201" customFormat="1" ht="16.899999999999999" customHeight="1">
      <c r="A203" s="335" t="str">
        <f>IF('1042Bf Données de base trav.'!A199="","",'1042Bf Données de base trav.'!A199)</f>
        <v/>
      </c>
      <c r="B203" s="469" t="str">
        <f>IF('1042Bf Données de base trav.'!B199="","",'1042Bf Données de base trav.'!B199)</f>
        <v/>
      </c>
      <c r="C203" s="598" t="str">
        <f>IF('1042Bf Données de base trav.'!C199="","",'1042Bf Données de base trav.'!C199)</f>
        <v/>
      </c>
      <c r="D203" s="599"/>
      <c r="E203" s="493" t="str">
        <f>IF('1042Bf Données de base trav.'!D199="","",'1042Bf Données de base trav.'!D199)</f>
        <v/>
      </c>
      <c r="F203" s="467" t="str">
        <f>IF(A203="","",'1042Bf Données de base trav.'!M199)</f>
        <v/>
      </c>
      <c r="G203" s="175"/>
      <c r="H203" s="143"/>
      <c r="I203" s="143"/>
      <c r="J203" s="75" t="str">
        <f t="shared" si="23"/>
        <v/>
      </c>
      <c r="K203" s="174" t="str">
        <f>IF(A203="","",'1042Bf Données de base trav.'!M199)</f>
        <v/>
      </c>
      <c r="L203" s="175"/>
      <c r="M203" s="143"/>
      <c r="N203" s="143"/>
      <c r="O203" s="75" t="str">
        <f t="shared" si="24"/>
        <v/>
      </c>
      <c r="P203" s="207"/>
      <c r="Q203" s="208" t="str">
        <f>IF($C203="","",'1042Ef Décompte'!D203)</f>
        <v/>
      </c>
      <c r="R203" s="208" t="str">
        <f>IF(OR($C203="",'1042Bf Données de base trav.'!M297=""),"",'1042Bf Données de base trav.'!M297)</f>
        <v/>
      </c>
      <c r="S203" s="207" t="str">
        <f t="shared" si="25"/>
        <v/>
      </c>
      <c r="T203" s="207" t="str">
        <f t="shared" si="26"/>
        <v/>
      </c>
      <c r="U203" s="209">
        <f t="shared" si="27"/>
        <v>0</v>
      </c>
      <c r="V203" s="209">
        <f t="shared" si="28"/>
        <v>0</v>
      </c>
      <c r="W203" s="209">
        <f t="shared" si="29"/>
        <v>0</v>
      </c>
      <c r="X203" s="209">
        <f t="shared" si="30"/>
        <v>0</v>
      </c>
      <c r="Y203" s="209">
        <f t="shared" si="31"/>
        <v>0</v>
      </c>
      <c r="Z203" s="209">
        <f t="shared" si="32"/>
        <v>0</v>
      </c>
      <c r="AA203" s="200">
        <f t="shared" si="33"/>
        <v>0</v>
      </c>
    </row>
    <row r="204" spans="1:27" s="201" customFormat="1" ht="16.899999999999999" customHeight="1">
      <c r="A204" s="335" t="str">
        <f>IF('1042Bf Données de base trav.'!A200="","",'1042Bf Données de base trav.'!A200)</f>
        <v/>
      </c>
      <c r="B204" s="469" t="str">
        <f>IF('1042Bf Données de base trav.'!B200="","",'1042Bf Données de base trav.'!B200)</f>
        <v/>
      </c>
      <c r="C204" s="598" t="str">
        <f>IF('1042Bf Données de base trav.'!C200="","",'1042Bf Données de base trav.'!C200)</f>
        <v/>
      </c>
      <c r="D204" s="599"/>
      <c r="E204" s="493" t="str">
        <f>IF('1042Bf Données de base trav.'!D200="","",'1042Bf Données de base trav.'!D200)</f>
        <v/>
      </c>
      <c r="F204" s="467" t="str">
        <f>IF(A204="","",'1042Bf Données de base trav.'!M200)</f>
        <v/>
      </c>
      <c r="G204" s="175"/>
      <c r="H204" s="143"/>
      <c r="I204" s="143"/>
      <c r="J204" s="75" t="str">
        <f t="shared" si="23"/>
        <v/>
      </c>
      <c r="K204" s="174" t="str">
        <f>IF(A204="","",'1042Bf Données de base trav.'!M200)</f>
        <v/>
      </c>
      <c r="L204" s="175"/>
      <c r="M204" s="143"/>
      <c r="N204" s="143"/>
      <c r="O204" s="75" t="str">
        <f t="shared" si="24"/>
        <v/>
      </c>
      <c r="P204" s="207"/>
      <c r="Q204" s="208" t="str">
        <f>IF($C204="","",'1042Ef Décompte'!D204)</f>
        <v/>
      </c>
      <c r="R204" s="208" t="str">
        <f>IF(OR($C204="",'1042Bf Données de base trav.'!M298=""),"",'1042Bf Données de base trav.'!M298)</f>
        <v/>
      </c>
      <c r="S204" s="207" t="str">
        <f t="shared" si="25"/>
        <v/>
      </c>
      <c r="T204" s="207" t="str">
        <f t="shared" si="26"/>
        <v/>
      </c>
      <c r="U204" s="209">
        <f t="shared" si="27"/>
        <v>0</v>
      </c>
      <c r="V204" s="209">
        <f t="shared" si="28"/>
        <v>0</v>
      </c>
      <c r="W204" s="209">
        <f t="shared" si="29"/>
        <v>0</v>
      </c>
      <c r="X204" s="209">
        <f t="shared" si="30"/>
        <v>0</v>
      </c>
      <c r="Y204" s="209">
        <f t="shared" si="31"/>
        <v>0</v>
      </c>
      <c r="Z204" s="209">
        <f t="shared" si="32"/>
        <v>0</v>
      </c>
      <c r="AA204" s="200">
        <f t="shared" si="33"/>
        <v>0</v>
      </c>
    </row>
    <row r="205" spans="1:27" s="201" customFormat="1" ht="16.899999999999999" customHeight="1">
      <c r="A205" s="335" t="str">
        <f>IF('1042Bf Données de base trav.'!A201="","",'1042Bf Données de base trav.'!A201)</f>
        <v/>
      </c>
      <c r="B205" s="469" t="str">
        <f>IF('1042Bf Données de base trav.'!B201="","",'1042Bf Données de base trav.'!B201)</f>
        <v/>
      </c>
      <c r="C205" s="598" t="str">
        <f>IF('1042Bf Données de base trav.'!C201="","",'1042Bf Données de base trav.'!C201)</f>
        <v/>
      </c>
      <c r="D205" s="599"/>
      <c r="E205" s="493" t="str">
        <f>IF('1042Bf Données de base trav.'!D201="","",'1042Bf Données de base trav.'!D201)</f>
        <v/>
      </c>
      <c r="F205" s="467" t="str">
        <f>IF(A205="","",'1042Bf Données de base trav.'!M201)</f>
        <v/>
      </c>
      <c r="G205" s="175"/>
      <c r="H205" s="143"/>
      <c r="I205" s="143"/>
      <c r="J205" s="75" t="str">
        <f t="shared" si="23"/>
        <v/>
      </c>
      <c r="K205" s="174" t="str">
        <f>IF(A205="","",'1042Bf Données de base trav.'!M201)</f>
        <v/>
      </c>
      <c r="L205" s="175"/>
      <c r="M205" s="143"/>
      <c r="N205" s="143"/>
      <c r="O205" s="75" t="str">
        <f t="shared" si="24"/>
        <v/>
      </c>
      <c r="P205" s="207"/>
      <c r="Q205" s="208" t="str">
        <f>IF($C205="","",'1042Ef Décompte'!D205)</f>
        <v/>
      </c>
      <c r="R205" s="208" t="str">
        <f>IF(OR($C205="",'1042Bf Données de base trav.'!M299=""),"",'1042Bf Données de base trav.'!M299)</f>
        <v/>
      </c>
      <c r="S205" s="207" t="str">
        <f t="shared" si="25"/>
        <v/>
      </c>
      <c r="T205" s="207" t="str">
        <f t="shared" si="26"/>
        <v/>
      </c>
      <c r="U205" s="209">
        <f t="shared" si="27"/>
        <v>0</v>
      </c>
      <c r="V205" s="209">
        <f t="shared" si="28"/>
        <v>0</v>
      </c>
      <c r="W205" s="209">
        <f t="shared" si="29"/>
        <v>0</v>
      </c>
      <c r="X205" s="209">
        <f t="shared" si="30"/>
        <v>0</v>
      </c>
      <c r="Y205" s="209">
        <f t="shared" si="31"/>
        <v>0</v>
      </c>
      <c r="Z205" s="209">
        <f t="shared" si="32"/>
        <v>0</v>
      </c>
      <c r="AA205" s="200">
        <f t="shared" si="33"/>
        <v>0</v>
      </c>
    </row>
    <row r="206" spans="1:27" s="201" customFormat="1" ht="16.899999999999999" customHeight="1">
      <c r="A206" s="335" t="str">
        <f>IF('1042Bf Données de base trav.'!A202="","",'1042Bf Données de base trav.'!A202)</f>
        <v/>
      </c>
      <c r="B206" s="469" t="str">
        <f>IF('1042Bf Données de base trav.'!B202="","",'1042Bf Données de base trav.'!B202)</f>
        <v/>
      </c>
      <c r="C206" s="598" t="str">
        <f>IF('1042Bf Données de base trav.'!C202="","",'1042Bf Données de base trav.'!C202)</f>
        <v/>
      </c>
      <c r="D206" s="599"/>
      <c r="E206" s="493" t="str">
        <f>IF('1042Bf Données de base trav.'!D202="","",'1042Bf Données de base trav.'!D202)</f>
        <v/>
      </c>
      <c r="F206" s="467" t="str">
        <f>IF(A206="","",'1042Bf Données de base trav.'!M202)</f>
        <v/>
      </c>
      <c r="G206" s="175"/>
      <c r="H206" s="143"/>
      <c r="I206" s="143"/>
      <c r="J206" s="75" t="str">
        <f t="shared" ref="J206:J211" si="34">S206</f>
        <v/>
      </c>
      <c r="K206" s="174" t="str">
        <f>IF(A206="","",'1042Bf Données de base trav.'!M202)</f>
        <v/>
      </c>
      <c r="L206" s="175"/>
      <c r="M206" s="143"/>
      <c r="N206" s="143"/>
      <c r="O206" s="75" t="str">
        <f t="shared" ref="O206:O211" si="35">T206</f>
        <v/>
      </c>
      <c r="P206" s="207"/>
      <c r="Q206" s="208" t="str">
        <f>IF($C206="","",'1042Ef Décompte'!D206)</f>
        <v/>
      </c>
      <c r="R206" s="208" t="str">
        <f>IF(OR($C206="",'1042Bf Données de base trav.'!M300=""),"",'1042Bf Données de base trav.'!M300)</f>
        <v/>
      </c>
      <c r="S206" s="207" t="str">
        <f t="shared" ref="S206:S211" si="36">IF(OR($C206="",G206="",H206="",I206=""),"",MAX(G206-H206-I206,0))</f>
        <v/>
      </c>
      <c r="T206" s="207" t="str">
        <f t="shared" ref="T206:T211" si="37">IF(OR(L206="",M206="",N206=""),"",MAX(L206-M206-N206,0))</f>
        <v/>
      </c>
      <c r="U206" s="209">
        <f t="shared" ref="U206:U211" si="38">IF(OR(J206=""),0,G206)</f>
        <v>0</v>
      </c>
      <c r="V206" s="209">
        <f t="shared" ref="V206:V211" si="39">IF(OR(J206=""),0,I206)</f>
        <v>0</v>
      </c>
      <c r="W206" s="209">
        <f t="shared" ref="W206:W211" si="40">IF(OR(J206&lt;=0,J206=""),0,S206)</f>
        <v>0</v>
      </c>
      <c r="X206" s="209">
        <f t="shared" ref="X206:X211" si="41">IF(OR(O206=""),0,L206)</f>
        <v>0</v>
      </c>
      <c r="Y206" s="209">
        <f t="shared" ref="Y206:Y211" si="42">IF(OR(O206=""),0,N206)</f>
        <v>0</v>
      </c>
      <c r="Z206" s="209">
        <f t="shared" ref="Z206:Z211" si="43">IF(OR(O206&lt;=0,O206=""),0,T206)</f>
        <v>0</v>
      </c>
      <c r="AA206" s="200">
        <f t="shared" ref="AA206:AA211" si="44">MAX(Q206:Z206)</f>
        <v>0</v>
      </c>
    </row>
    <row r="207" spans="1:27" s="201" customFormat="1" ht="16.899999999999999" customHeight="1">
      <c r="A207" s="335" t="str">
        <f>IF('1042Bf Données de base trav.'!A203="","",'1042Bf Données de base trav.'!A203)</f>
        <v/>
      </c>
      <c r="B207" s="469" t="str">
        <f>IF('1042Bf Données de base trav.'!B203="","",'1042Bf Données de base trav.'!B203)</f>
        <v/>
      </c>
      <c r="C207" s="598" t="str">
        <f>IF('1042Bf Données de base trav.'!C203="","",'1042Bf Données de base trav.'!C203)</f>
        <v/>
      </c>
      <c r="D207" s="599"/>
      <c r="E207" s="493" t="str">
        <f>IF('1042Bf Données de base trav.'!D203="","",'1042Bf Données de base trav.'!D203)</f>
        <v/>
      </c>
      <c r="F207" s="467" t="str">
        <f>IF(A207="","",'1042Bf Données de base trav.'!M203)</f>
        <v/>
      </c>
      <c r="G207" s="175"/>
      <c r="H207" s="143"/>
      <c r="I207" s="143"/>
      <c r="J207" s="75" t="str">
        <f t="shared" si="34"/>
        <v/>
      </c>
      <c r="K207" s="174" t="str">
        <f>IF(A207="","",'1042Bf Données de base trav.'!M203)</f>
        <v/>
      </c>
      <c r="L207" s="175"/>
      <c r="M207" s="143"/>
      <c r="N207" s="143"/>
      <c r="O207" s="75" t="str">
        <f t="shared" si="35"/>
        <v/>
      </c>
      <c r="P207" s="207"/>
      <c r="Q207" s="208" t="str">
        <f>IF($C207="","",'1042Ef Décompte'!D207)</f>
        <v/>
      </c>
      <c r="R207" s="208" t="str">
        <f>IF(OR($C207="",'1042Bf Données de base trav.'!M301=""),"",'1042Bf Données de base trav.'!M301)</f>
        <v/>
      </c>
      <c r="S207" s="207" t="str">
        <f t="shared" si="36"/>
        <v/>
      </c>
      <c r="T207" s="207" t="str">
        <f t="shared" si="37"/>
        <v/>
      </c>
      <c r="U207" s="209">
        <f t="shared" si="38"/>
        <v>0</v>
      </c>
      <c r="V207" s="209">
        <f t="shared" si="39"/>
        <v>0</v>
      </c>
      <c r="W207" s="209">
        <f t="shared" si="40"/>
        <v>0</v>
      </c>
      <c r="X207" s="209">
        <f t="shared" si="41"/>
        <v>0</v>
      </c>
      <c r="Y207" s="209">
        <f t="shared" si="42"/>
        <v>0</v>
      </c>
      <c r="Z207" s="209">
        <f t="shared" si="43"/>
        <v>0</v>
      </c>
      <c r="AA207" s="200">
        <f t="shared" si="44"/>
        <v>0</v>
      </c>
    </row>
    <row r="208" spans="1:27" s="201" customFormat="1" ht="16.899999999999999" customHeight="1">
      <c r="A208" s="335" t="str">
        <f>IF('1042Bf Données de base trav.'!A204="","",'1042Bf Données de base trav.'!A204)</f>
        <v/>
      </c>
      <c r="B208" s="469" t="str">
        <f>IF('1042Bf Données de base trav.'!B204="","",'1042Bf Données de base trav.'!B204)</f>
        <v/>
      </c>
      <c r="C208" s="598" t="str">
        <f>IF('1042Bf Données de base trav.'!C204="","",'1042Bf Données de base trav.'!C204)</f>
        <v/>
      </c>
      <c r="D208" s="599"/>
      <c r="E208" s="493" t="str">
        <f>IF('1042Bf Données de base trav.'!D204="","",'1042Bf Données de base trav.'!D204)</f>
        <v/>
      </c>
      <c r="F208" s="467" t="str">
        <f>IF(A208="","",'1042Bf Données de base trav.'!M204)</f>
        <v/>
      </c>
      <c r="G208" s="175"/>
      <c r="H208" s="143"/>
      <c r="I208" s="143"/>
      <c r="J208" s="75" t="str">
        <f t="shared" si="34"/>
        <v/>
      </c>
      <c r="K208" s="174" t="str">
        <f>IF(A208="","",'1042Bf Données de base trav.'!M204)</f>
        <v/>
      </c>
      <c r="L208" s="175"/>
      <c r="M208" s="143"/>
      <c r="N208" s="143"/>
      <c r="O208" s="75" t="str">
        <f t="shared" si="35"/>
        <v/>
      </c>
      <c r="P208" s="207"/>
      <c r="Q208" s="208" t="str">
        <f>IF($C208="","",'1042Ef Décompte'!D208)</f>
        <v/>
      </c>
      <c r="R208" s="208" t="str">
        <f>IF(OR($C208="",'1042Bf Données de base trav.'!M302=""),"",'1042Bf Données de base trav.'!M302)</f>
        <v/>
      </c>
      <c r="S208" s="207" t="str">
        <f t="shared" si="36"/>
        <v/>
      </c>
      <c r="T208" s="207" t="str">
        <f t="shared" si="37"/>
        <v/>
      </c>
      <c r="U208" s="209">
        <f t="shared" si="38"/>
        <v>0</v>
      </c>
      <c r="V208" s="209">
        <f t="shared" si="39"/>
        <v>0</v>
      </c>
      <c r="W208" s="209">
        <f t="shared" si="40"/>
        <v>0</v>
      </c>
      <c r="X208" s="209">
        <f t="shared" si="41"/>
        <v>0</v>
      </c>
      <c r="Y208" s="209">
        <f t="shared" si="42"/>
        <v>0</v>
      </c>
      <c r="Z208" s="209">
        <f t="shared" si="43"/>
        <v>0</v>
      </c>
      <c r="AA208" s="200">
        <f t="shared" si="44"/>
        <v>0</v>
      </c>
    </row>
    <row r="209" spans="1:27" s="201" customFormat="1" ht="16.899999999999999" customHeight="1">
      <c r="A209" s="335" t="str">
        <f>IF('1042Bf Données de base trav.'!A205="","",'1042Bf Données de base trav.'!A205)</f>
        <v/>
      </c>
      <c r="B209" s="469" t="str">
        <f>IF('1042Bf Données de base trav.'!B205="","",'1042Bf Données de base trav.'!B205)</f>
        <v/>
      </c>
      <c r="C209" s="598" t="str">
        <f>IF('1042Bf Données de base trav.'!C205="","",'1042Bf Données de base trav.'!C205)</f>
        <v/>
      </c>
      <c r="D209" s="599"/>
      <c r="E209" s="493" t="str">
        <f>IF('1042Bf Données de base trav.'!D205="","",'1042Bf Données de base trav.'!D205)</f>
        <v/>
      </c>
      <c r="F209" s="467" t="str">
        <f>IF(A209="","",'1042Bf Données de base trav.'!M205)</f>
        <v/>
      </c>
      <c r="G209" s="175"/>
      <c r="H209" s="143"/>
      <c r="I209" s="143"/>
      <c r="J209" s="75" t="str">
        <f t="shared" si="34"/>
        <v/>
      </c>
      <c r="K209" s="174" t="str">
        <f>IF(A209="","",'1042Bf Données de base trav.'!M205)</f>
        <v/>
      </c>
      <c r="L209" s="175"/>
      <c r="M209" s="143"/>
      <c r="N209" s="143"/>
      <c r="O209" s="75" t="str">
        <f t="shared" si="35"/>
        <v/>
      </c>
      <c r="P209" s="207"/>
      <c r="Q209" s="208" t="str">
        <f>IF($C209="","",'1042Ef Décompte'!D209)</f>
        <v/>
      </c>
      <c r="R209" s="208" t="str">
        <f>IF(OR($C209="",'1042Bf Données de base trav.'!M303=""),"",'1042Bf Données de base trav.'!M303)</f>
        <v/>
      </c>
      <c r="S209" s="207" t="str">
        <f t="shared" si="36"/>
        <v/>
      </c>
      <c r="T209" s="207" t="str">
        <f t="shared" si="37"/>
        <v/>
      </c>
      <c r="U209" s="209">
        <f t="shared" si="38"/>
        <v>0</v>
      </c>
      <c r="V209" s="209">
        <f t="shared" si="39"/>
        <v>0</v>
      </c>
      <c r="W209" s="209">
        <f t="shared" si="40"/>
        <v>0</v>
      </c>
      <c r="X209" s="209">
        <f t="shared" si="41"/>
        <v>0</v>
      </c>
      <c r="Y209" s="209">
        <f t="shared" si="42"/>
        <v>0</v>
      </c>
      <c r="Z209" s="209">
        <f t="shared" si="43"/>
        <v>0</v>
      </c>
      <c r="AA209" s="200">
        <f t="shared" si="44"/>
        <v>0</v>
      </c>
    </row>
    <row r="210" spans="1:27" s="201" customFormat="1" ht="16.899999999999999" customHeight="1">
      <c r="A210" s="335" t="str">
        <f>IF('1042Bf Données de base trav.'!A206="","",'1042Bf Données de base trav.'!A206)</f>
        <v/>
      </c>
      <c r="B210" s="469" t="str">
        <f>IF('1042Bf Données de base trav.'!B206="","",'1042Bf Données de base trav.'!B206)</f>
        <v/>
      </c>
      <c r="C210" s="598" t="str">
        <f>IF('1042Bf Données de base trav.'!C206="","",'1042Bf Données de base trav.'!C206)</f>
        <v/>
      </c>
      <c r="D210" s="599"/>
      <c r="E210" s="493" t="str">
        <f>IF('1042Bf Données de base trav.'!D206="","",'1042Bf Données de base trav.'!D206)</f>
        <v/>
      </c>
      <c r="F210" s="467" t="str">
        <f>IF(A210="","",'1042Bf Données de base trav.'!M206)</f>
        <v/>
      </c>
      <c r="G210" s="175"/>
      <c r="H210" s="143"/>
      <c r="I210" s="143"/>
      <c r="J210" s="75" t="str">
        <f t="shared" si="34"/>
        <v/>
      </c>
      <c r="K210" s="174" t="str">
        <f>IF(A210="","",'1042Bf Données de base trav.'!M206)</f>
        <v/>
      </c>
      <c r="L210" s="175"/>
      <c r="M210" s="143"/>
      <c r="N210" s="143"/>
      <c r="O210" s="75" t="str">
        <f t="shared" si="35"/>
        <v/>
      </c>
      <c r="P210" s="207"/>
      <c r="Q210" s="208" t="str">
        <f>IF($C210="","",'1042Ef Décompte'!D210)</f>
        <v/>
      </c>
      <c r="R210" s="208" t="str">
        <f>IF(OR($C210="",'1042Bf Données de base trav.'!M304=""),"",'1042Bf Données de base trav.'!M304)</f>
        <v/>
      </c>
      <c r="S210" s="207" t="str">
        <f t="shared" si="36"/>
        <v/>
      </c>
      <c r="T210" s="207" t="str">
        <f t="shared" si="37"/>
        <v/>
      </c>
      <c r="U210" s="209">
        <f t="shared" si="38"/>
        <v>0</v>
      </c>
      <c r="V210" s="209">
        <f t="shared" si="39"/>
        <v>0</v>
      </c>
      <c r="W210" s="209">
        <f t="shared" si="40"/>
        <v>0</v>
      </c>
      <c r="X210" s="209">
        <f t="shared" si="41"/>
        <v>0</v>
      </c>
      <c r="Y210" s="209">
        <f t="shared" si="42"/>
        <v>0</v>
      </c>
      <c r="Z210" s="209">
        <f t="shared" si="43"/>
        <v>0</v>
      </c>
      <c r="AA210" s="200">
        <f t="shared" si="44"/>
        <v>0</v>
      </c>
    </row>
    <row r="211" spans="1:27" s="201" customFormat="1" ht="16.899999999999999" customHeight="1" thickBot="1">
      <c r="A211" s="490" t="str">
        <f>IF('1042Bf Données de base trav.'!A207="","",'1042Bf Données de base trav.'!A207)</f>
        <v/>
      </c>
      <c r="B211" s="491" t="str">
        <f>IF('1042Bf Données de base trav.'!B207="","",'1042Bf Données de base trav.'!B207)</f>
        <v/>
      </c>
      <c r="C211" s="602" t="str">
        <f>IF('1042Bf Données de base trav.'!C207="","",'1042Bf Données de base trav.'!C207)</f>
        <v/>
      </c>
      <c r="D211" s="603"/>
      <c r="E211" s="494" t="str">
        <f>IF('1042Bf Données de base trav.'!D207="","",'1042Bf Données de base trav.'!D207)</f>
        <v/>
      </c>
      <c r="F211" s="468" t="str">
        <f>IF(A211="","",'1042Bf Données de base trav.'!M207)</f>
        <v/>
      </c>
      <c r="G211" s="389"/>
      <c r="H211" s="390"/>
      <c r="I211" s="390"/>
      <c r="J211" s="391" t="str">
        <f t="shared" si="34"/>
        <v/>
      </c>
      <c r="K211" s="388" t="str">
        <f>IF(A211="","",'1042Bf Données de base trav.'!M207)</f>
        <v/>
      </c>
      <c r="L211" s="389"/>
      <c r="M211" s="390"/>
      <c r="N211" s="390"/>
      <c r="O211" s="391" t="str">
        <f t="shared" si="35"/>
        <v/>
      </c>
      <c r="P211" s="207"/>
      <c r="Q211" s="208" t="str">
        <f>IF($C211="","",'1042Ef Décompte'!D211)</f>
        <v/>
      </c>
      <c r="R211" s="208" t="str">
        <f>IF(OR($C211="",'1042Bf Données de base trav.'!M305=""),"",'1042Bf Données de base trav.'!M305)</f>
        <v/>
      </c>
      <c r="S211" s="207" t="str">
        <f t="shared" si="36"/>
        <v/>
      </c>
      <c r="T211" s="207" t="str">
        <f t="shared" si="37"/>
        <v/>
      </c>
      <c r="U211" s="209">
        <f t="shared" si="38"/>
        <v>0</v>
      </c>
      <c r="V211" s="209">
        <f t="shared" si="39"/>
        <v>0</v>
      </c>
      <c r="W211" s="209">
        <f t="shared" si="40"/>
        <v>0</v>
      </c>
      <c r="X211" s="209">
        <f t="shared" si="41"/>
        <v>0</v>
      </c>
      <c r="Y211" s="209">
        <f t="shared" si="42"/>
        <v>0</v>
      </c>
      <c r="Z211" s="209">
        <f t="shared" si="43"/>
        <v>0</v>
      </c>
      <c r="AA211" s="200">
        <f t="shared" si="44"/>
        <v>0</v>
      </c>
    </row>
    <row r="212" spans="1:27"/>
  </sheetData>
  <sheetProtection algorithmName="SHA-512" hashValue="I7LaxPokawIAbHR59t9opyREo9f155coontIHx2qUzAtWRrsEfzfWDqF50EHLeBfiu8YxroHRZfEufG6JeDV3w==" saltValue="F6unYEKS8RSN9I7lfv1nRA==" spinCount="100000" sheet="1" selectLockedCells="1"/>
  <mergeCells count="215">
    <mergeCell ref="C211:D211"/>
    <mergeCell ref="C206:D206"/>
    <mergeCell ref="C207:D207"/>
    <mergeCell ref="C208:D208"/>
    <mergeCell ref="C209:D209"/>
    <mergeCell ref="C210:D210"/>
    <mergeCell ref="C201:D201"/>
    <mergeCell ref="C202:D202"/>
    <mergeCell ref="C203:D203"/>
    <mergeCell ref="C204:D204"/>
    <mergeCell ref="C205:D205"/>
    <mergeCell ref="C196:D196"/>
    <mergeCell ref="C197:D197"/>
    <mergeCell ref="C198:D198"/>
    <mergeCell ref="C199:D199"/>
    <mergeCell ref="C200:D200"/>
    <mergeCell ref="C191:D191"/>
    <mergeCell ref="C192:D192"/>
    <mergeCell ref="C193:D193"/>
    <mergeCell ref="C194:D194"/>
    <mergeCell ref="C195:D195"/>
    <mergeCell ref="C186:D186"/>
    <mergeCell ref="C187:D187"/>
    <mergeCell ref="C188:D188"/>
    <mergeCell ref="C189:D189"/>
    <mergeCell ref="C190:D190"/>
    <mergeCell ref="C181:D181"/>
    <mergeCell ref="C182:D182"/>
    <mergeCell ref="C183:D183"/>
    <mergeCell ref="C184:D184"/>
    <mergeCell ref="C185:D185"/>
    <mergeCell ref="C176:D176"/>
    <mergeCell ref="C177:D177"/>
    <mergeCell ref="C178:D178"/>
    <mergeCell ref="C179:D179"/>
    <mergeCell ref="C180:D180"/>
    <mergeCell ref="C171:D171"/>
    <mergeCell ref="C172:D172"/>
    <mergeCell ref="C173:D173"/>
    <mergeCell ref="C174:D174"/>
    <mergeCell ref="C175:D175"/>
    <mergeCell ref="C166:D166"/>
    <mergeCell ref="C167:D167"/>
    <mergeCell ref="C168:D168"/>
    <mergeCell ref="C169:D169"/>
    <mergeCell ref="C170:D170"/>
    <mergeCell ref="C161:D161"/>
    <mergeCell ref="C162:D162"/>
    <mergeCell ref="C163:D163"/>
    <mergeCell ref="C164:D164"/>
    <mergeCell ref="C165:D165"/>
    <mergeCell ref="C156:D156"/>
    <mergeCell ref="C157:D157"/>
    <mergeCell ref="C158:D158"/>
    <mergeCell ref="C159:D159"/>
    <mergeCell ref="C160:D160"/>
    <mergeCell ref="C151:D151"/>
    <mergeCell ref="C152:D152"/>
    <mergeCell ref="C153:D153"/>
    <mergeCell ref="C154:D154"/>
    <mergeCell ref="C155:D155"/>
    <mergeCell ref="C146:D146"/>
    <mergeCell ref="C147:D147"/>
    <mergeCell ref="C148:D148"/>
    <mergeCell ref="C149:D149"/>
    <mergeCell ref="C150:D150"/>
    <mergeCell ref="C141:D141"/>
    <mergeCell ref="C142:D142"/>
    <mergeCell ref="C143:D143"/>
    <mergeCell ref="C144:D144"/>
    <mergeCell ref="C145:D145"/>
    <mergeCell ref="C136:D136"/>
    <mergeCell ref="C137:D137"/>
    <mergeCell ref="C138:D138"/>
    <mergeCell ref="C139:D139"/>
    <mergeCell ref="C140:D140"/>
    <mergeCell ref="C131:D131"/>
    <mergeCell ref="C132:D132"/>
    <mergeCell ref="C133:D133"/>
    <mergeCell ref="C134:D134"/>
    <mergeCell ref="C135:D135"/>
    <mergeCell ref="C126:D126"/>
    <mergeCell ref="C127:D127"/>
    <mergeCell ref="C128:D128"/>
    <mergeCell ref="C129:D129"/>
    <mergeCell ref="C130:D130"/>
    <mergeCell ref="C121:D121"/>
    <mergeCell ref="C122:D122"/>
    <mergeCell ref="C123:D123"/>
    <mergeCell ref="C124:D124"/>
    <mergeCell ref="C125:D125"/>
    <mergeCell ref="C116:D116"/>
    <mergeCell ref="C117:D117"/>
    <mergeCell ref="C118:D118"/>
    <mergeCell ref="C119:D119"/>
    <mergeCell ref="C120:D120"/>
    <mergeCell ref="C111:D111"/>
    <mergeCell ref="C112:D112"/>
    <mergeCell ref="C113:D113"/>
    <mergeCell ref="C114:D114"/>
    <mergeCell ref="C115:D115"/>
    <mergeCell ref="C106:D106"/>
    <mergeCell ref="C107:D107"/>
    <mergeCell ref="C108:D108"/>
    <mergeCell ref="C109:D109"/>
    <mergeCell ref="C110:D110"/>
    <mergeCell ref="C101:D101"/>
    <mergeCell ref="C102:D102"/>
    <mergeCell ref="C103:D103"/>
    <mergeCell ref="C104:D104"/>
    <mergeCell ref="C105:D105"/>
    <mergeCell ref="C96:D96"/>
    <mergeCell ref="C97:D97"/>
    <mergeCell ref="C98:D98"/>
    <mergeCell ref="C99:D99"/>
    <mergeCell ref="C100:D100"/>
    <mergeCell ref="C91:D91"/>
    <mergeCell ref="C92:D92"/>
    <mergeCell ref="C93:D93"/>
    <mergeCell ref="C94:D94"/>
    <mergeCell ref="C95:D95"/>
    <mergeCell ref="C86:D86"/>
    <mergeCell ref="C87:D87"/>
    <mergeCell ref="C88:D88"/>
    <mergeCell ref="C89:D89"/>
    <mergeCell ref="C90:D90"/>
    <mergeCell ref="C81:D81"/>
    <mergeCell ref="C82:D82"/>
    <mergeCell ref="C83:D83"/>
    <mergeCell ref="C84:D84"/>
    <mergeCell ref="C85:D85"/>
    <mergeCell ref="C76:D76"/>
    <mergeCell ref="C77:D77"/>
    <mergeCell ref="C78:D78"/>
    <mergeCell ref="C79:D79"/>
    <mergeCell ref="C80:D80"/>
    <mergeCell ref="C71:D71"/>
    <mergeCell ref="C72:D72"/>
    <mergeCell ref="C73:D73"/>
    <mergeCell ref="C74:D74"/>
    <mergeCell ref="C75:D75"/>
    <mergeCell ref="C66:D66"/>
    <mergeCell ref="C67:D67"/>
    <mergeCell ref="C68:D68"/>
    <mergeCell ref="C69:D69"/>
    <mergeCell ref="C70:D70"/>
    <mergeCell ref="C61:D61"/>
    <mergeCell ref="C62:D62"/>
    <mergeCell ref="C63:D63"/>
    <mergeCell ref="C64:D64"/>
    <mergeCell ref="C65:D65"/>
    <mergeCell ref="C56:D56"/>
    <mergeCell ref="C57:D57"/>
    <mergeCell ref="C58:D58"/>
    <mergeCell ref="C59:D59"/>
    <mergeCell ref="C60:D60"/>
    <mergeCell ref="C51:D51"/>
    <mergeCell ref="C52:D52"/>
    <mergeCell ref="C53:D53"/>
    <mergeCell ref="C54:D54"/>
    <mergeCell ref="C55:D55"/>
    <mergeCell ref="C46:D46"/>
    <mergeCell ref="C47:D47"/>
    <mergeCell ref="C48:D48"/>
    <mergeCell ref="C49:D49"/>
    <mergeCell ref="C50:D50"/>
    <mergeCell ref="C41:D41"/>
    <mergeCell ref="C42:D42"/>
    <mergeCell ref="C43:D43"/>
    <mergeCell ref="C44:D44"/>
    <mergeCell ref="C45:D45"/>
    <mergeCell ref="C36:D36"/>
    <mergeCell ref="C37:D37"/>
    <mergeCell ref="C38:D38"/>
    <mergeCell ref="C39:D39"/>
    <mergeCell ref="C40:D40"/>
    <mergeCell ref="C31:D31"/>
    <mergeCell ref="C32:D32"/>
    <mergeCell ref="C33:D33"/>
    <mergeCell ref="C34:D34"/>
    <mergeCell ref="C35:D35"/>
    <mergeCell ref="C26:D26"/>
    <mergeCell ref="C27:D27"/>
    <mergeCell ref="C28:D28"/>
    <mergeCell ref="C29:D29"/>
    <mergeCell ref="C30:D30"/>
    <mergeCell ref="C21:D21"/>
    <mergeCell ref="C22:D22"/>
    <mergeCell ref="C23:D23"/>
    <mergeCell ref="C24:D24"/>
    <mergeCell ref="C25:D25"/>
    <mergeCell ref="C16:D16"/>
    <mergeCell ref="C17:D17"/>
    <mergeCell ref="C18:D18"/>
    <mergeCell ref="C19:D19"/>
    <mergeCell ref="C20:D20"/>
    <mergeCell ref="C11:D11"/>
    <mergeCell ref="C12:D12"/>
    <mergeCell ref="C13:D13"/>
    <mergeCell ref="C14:D14"/>
    <mergeCell ref="C15:D15"/>
    <mergeCell ref="A9:A10"/>
    <mergeCell ref="B9:B10"/>
    <mergeCell ref="F5:O5"/>
    <mergeCell ref="M9:M10"/>
    <mergeCell ref="N9:N10"/>
    <mergeCell ref="O9:O10"/>
    <mergeCell ref="C9:D10"/>
    <mergeCell ref="C1:D1"/>
    <mergeCell ref="C2:D2"/>
    <mergeCell ref="F9:G9"/>
    <mergeCell ref="K9:L9"/>
    <mergeCell ref="H9:H10"/>
    <mergeCell ref="I9:I10"/>
    <mergeCell ref="J9:J10"/>
  </mergeCells>
  <conditionalFormatting sqref="F12:I211">
    <cfRule type="cellIs" dxfId="62" priority="62" operator="lessThan">
      <formula>0</formula>
    </cfRule>
    <cfRule type="expression" dxfId="61" priority="63">
      <formula>F12=""</formula>
    </cfRule>
  </conditionalFormatting>
  <conditionalFormatting sqref="K12:N211">
    <cfRule type="cellIs" dxfId="60" priority="60" operator="lessThan">
      <formula>0</formula>
    </cfRule>
    <cfRule type="expression" dxfId="59" priority="61">
      <formula>K12=""</formula>
    </cfRule>
  </conditionalFormatting>
  <conditionalFormatting sqref="F11:I11">
    <cfRule type="cellIs" dxfId="58" priority="53" operator="lessThan">
      <formula>0</formula>
    </cfRule>
    <cfRule type="expression" dxfId="57" priority="54">
      <formula>F11=""</formula>
    </cfRule>
  </conditionalFormatting>
  <conditionalFormatting sqref="K11:N11">
    <cfRule type="cellIs" dxfId="56" priority="51" operator="lessThan">
      <formula>0</formula>
    </cfRule>
    <cfRule type="expression" dxfId="55" priority="52">
      <formula>K11=""</formula>
    </cfRule>
  </conditionalFormatting>
  <conditionalFormatting sqref="A11">
    <cfRule type="cellIs" dxfId="54" priority="49" operator="between">
      <formula>7560000000000</formula>
      <formula>7569999999999</formula>
    </cfRule>
    <cfRule type="cellIs" dxfId="53" priority="50" operator="between">
      <formula>0</formula>
      <formula>9999999999</formula>
    </cfRule>
  </conditionalFormatting>
  <conditionalFormatting sqref="A12">
    <cfRule type="cellIs" dxfId="52" priority="10" operator="between">
      <formula>7560000000000</formula>
      <formula>7569999999999</formula>
    </cfRule>
    <cfRule type="cellIs" dxfId="51" priority="11" operator="between">
      <formula>0</formula>
      <formula>9999999999</formula>
    </cfRule>
  </conditionalFormatting>
  <conditionalFormatting sqref="A12">
    <cfRule type="expression" dxfId="50" priority="9">
      <formula>A12=""</formula>
    </cfRule>
  </conditionalFormatting>
  <conditionalFormatting sqref="A13:A211">
    <cfRule type="cellIs" dxfId="49" priority="7" operator="between">
      <formula>7560000000000</formula>
      <formula>7569999999999</formula>
    </cfRule>
    <cfRule type="cellIs" dxfId="48" priority="8" operator="between">
      <formula>0</formula>
      <formula>9999999999</formula>
    </cfRule>
  </conditionalFormatting>
  <conditionalFormatting sqref="A13:A211">
    <cfRule type="expression" dxfId="47" priority="6">
      <formula>A13=""</formula>
    </cfRule>
  </conditionalFormatting>
  <conditionalFormatting sqref="B12">
    <cfRule type="expression" dxfId="46" priority="5">
      <formula>B12=""</formula>
    </cfRule>
  </conditionalFormatting>
  <conditionalFormatting sqref="B13:B211">
    <cfRule type="expression" dxfId="45" priority="3">
      <formula>B13=""</formula>
    </cfRule>
  </conditionalFormatting>
  <conditionalFormatting sqref="C12:E12 E13:E211">
    <cfRule type="expression" dxfId="44" priority="2">
      <formula>C12=""</formula>
    </cfRule>
  </conditionalFormatting>
  <conditionalFormatting sqref="C13:D211">
    <cfRule type="expression" dxfId="43" priority="1">
      <formula>C13=""</formula>
    </cfRule>
  </conditionalFormatting>
  <pageMargins left="0.19685039370078741" right="0.19685039370078741" top="0.78740157480314965" bottom="0.59055118110236227" header="0.31496062992125984" footer="0.31496062992125984"/>
  <pageSetup paperSize="9" scale="78" fitToHeight="0" orientation="landscape" horizontalDpi="300" verticalDpi="300" r:id="rId1"/>
  <headerFooter>
    <oddHeader>&amp;C&amp;"Arial,Fett"&amp;28Données de base des travailleurs</oddHeader>
    <oddFooter>&amp;L&amp;F / &amp;A / 06.2024&amp;RPage &amp;P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59999389629810485"/>
    <pageSetUpPr fitToPage="1"/>
  </sheetPr>
  <dimension ref="A1:AL205"/>
  <sheetViews>
    <sheetView showGridLines="0" zoomScale="85" zoomScaleNormal="85" zoomScaleSheetLayoutView="85" zoomScalePageLayoutView="40" workbookViewId="0">
      <pane ySplit="6" topLeftCell="A7" activePane="bottomLeft" state="frozen"/>
      <selection sqref="A1:D1"/>
      <selection pane="bottomLeft" sqref="A1:D1"/>
    </sheetView>
  </sheetViews>
  <sheetFormatPr baseColWidth="10" defaultColWidth="0" defaultRowHeight="12.75" zeroHeight="1"/>
  <cols>
    <col min="1" max="2" width="20.7109375" style="21" customWidth="1"/>
    <col min="3" max="3" width="33.5703125" style="21" customWidth="1"/>
    <col min="4" max="34" width="6.85546875" style="21" customWidth="1"/>
    <col min="35" max="35" width="9.7109375" style="141" customWidth="1"/>
    <col min="36" max="36" width="50.7109375" style="21" customWidth="1"/>
    <col min="37" max="37" width="5.7109375" style="21" customWidth="1"/>
    <col min="38" max="38" width="0" style="21" hidden="1" customWidth="1"/>
    <col min="39" max="16384" width="22.5703125" style="21" hidden="1"/>
  </cols>
  <sheetData>
    <row r="1" spans="1:36" s="104" customFormat="1" ht="16.899999999999999" customHeight="1">
      <c r="B1" s="144" t="s">
        <v>102</v>
      </c>
      <c r="C1" s="400" t="str">
        <f>'1042Af Demande'!$D$6</f>
        <v xml:space="preserve"> / </v>
      </c>
      <c r="D1" s="106"/>
      <c r="E1" s="106"/>
      <c r="F1" s="106"/>
      <c r="H1" s="107"/>
      <c r="I1" s="107"/>
      <c r="K1" s="107"/>
      <c r="N1" s="109"/>
      <c r="AI1" s="130"/>
    </row>
    <row r="2" spans="1:36" s="104" customFormat="1" ht="16.899999999999999" customHeight="1" thickBot="1">
      <c r="B2" s="145" t="s">
        <v>103</v>
      </c>
      <c r="C2" s="401" t="str">
        <f>'1042Af Demande'!$D$24</f>
        <v/>
      </c>
      <c r="D2" s="106"/>
      <c r="E2" s="106"/>
      <c r="F2" s="106"/>
      <c r="I2" s="111"/>
      <c r="N2" s="112"/>
      <c r="AI2" s="130"/>
    </row>
    <row r="3" spans="1:36" ht="52.9" customHeight="1" thickBot="1">
      <c r="D3" s="113"/>
      <c r="E3" s="113"/>
      <c r="F3" s="113"/>
      <c r="G3" s="104"/>
      <c r="H3" s="111"/>
      <c r="I3" s="111"/>
      <c r="K3" s="104"/>
      <c r="L3" s="114"/>
      <c r="N3" s="112"/>
    </row>
    <row r="4" spans="1:36" s="37" customFormat="1" ht="16.899999999999999" customHeight="1" thickBot="1">
      <c r="A4" s="154" t="s">
        <v>106</v>
      </c>
      <c r="B4" s="155"/>
      <c r="C4" s="155"/>
      <c r="D4" s="154" t="s">
        <v>157</v>
      </c>
      <c r="E4" s="155"/>
      <c r="F4" s="155"/>
      <c r="G4" s="155"/>
      <c r="H4" s="155"/>
      <c r="I4" s="155"/>
      <c r="J4" s="155"/>
      <c r="K4" s="155"/>
      <c r="L4" s="155"/>
      <c r="M4" s="155"/>
      <c r="N4" s="155"/>
      <c r="O4" s="155"/>
      <c r="P4" s="155"/>
      <c r="Q4" s="155"/>
      <c r="R4" s="155"/>
      <c r="S4" s="155"/>
      <c r="T4" s="155"/>
      <c r="U4" s="155"/>
      <c r="V4" s="155"/>
      <c r="W4" s="155"/>
      <c r="X4" s="155"/>
      <c r="Y4" s="155"/>
      <c r="Z4" s="155"/>
      <c r="AA4" s="155"/>
      <c r="AB4" s="155"/>
      <c r="AC4" s="155"/>
      <c r="AD4" s="155"/>
      <c r="AE4" s="155"/>
      <c r="AF4" s="155"/>
      <c r="AG4" s="155"/>
      <c r="AH4" s="155"/>
      <c r="AI4" s="164"/>
      <c r="AJ4" s="95"/>
    </row>
    <row r="5" spans="1:36" ht="38.25">
      <c r="A5" s="210" t="s">
        <v>108</v>
      </c>
      <c r="B5" s="211" t="s">
        <v>109</v>
      </c>
      <c r="C5" s="211" t="s">
        <v>110</v>
      </c>
      <c r="D5" s="152" t="s">
        <v>158</v>
      </c>
      <c r="E5" s="153" t="s">
        <v>159</v>
      </c>
      <c r="F5" s="153" t="s">
        <v>160</v>
      </c>
      <c r="G5" s="153" t="s">
        <v>161</v>
      </c>
      <c r="H5" s="153" t="s">
        <v>162</v>
      </c>
      <c r="I5" s="153" t="s">
        <v>163</v>
      </c>
      <c r="J5" s="153" t="s">
        <v>164</v>
      </c>
      <c r="K5" s="153" t="s">
        <v>165</v>
      </c>
      <c r="L5" s="153" t="s">
        <v>166</v>
      </c>
      <c r="M5" s="153" t="s">
        <v>167</v>
      </c>
      <c r="N5" s="153" t="s">
        <v>168</v>
      </c>
      <c r="O5" s="153" t="s">
        <v>169</v>
      </c>
      <c r="P5" s="153" t="s">
        <v>170</v>
      </c>
      <c r="Q5" s="153" t="s">
        <v>171</v>
      </c>
      <c r="R5" s="153" t="s">
        <v>172</v>
      </c>
      <c r="S5" s="153" t="s">
        <v>173</v>
      </c>
      <c r="T5" s="153" t="s">
        <v>174</v>
      </c>
      <c r="U5" s="153" t="s">
        <v>175</v>
      </c>
      <c r="V5" s="153" t="s">
        <v>176</v>
      </c>
      <c r="W5" s="153" t="s">
        <v>177</v>
      </c>
      <c r="X5" s="153" t="s">
        <v>178</v>
      </c>
      <c r="Y5" s="153" t="s">
        <v>179</v>
      </c>
      <c r="Z5" s="153" t="s">
        <v>180</v>
      </c>
      <c r="AA5" s="153" t="s">
        <v>181</v>
      </c>
      <c r="AB5" s="153" t="s">
        <v>182</v>
      </c>
      <c r="AC5" s="153" t="s">
        <v>183</v>
      </c>
      <c r="AD5" s="153" t="s">
        <v>184</v>
      </c>
      <c r="AE5" s="153" t="s">
        <v>185</v>
      </c>
      <c r="AF5" s="153" t="s">
        <v>186</v>
      </c>
      <c r="AG5" s="153" t="s">
        <v>187</v>
      </c>
      <c r="AH5" s="153" t="s">
        <v>188</v>
      </c>
      <c r="AI5" s="348" t="s">
        <v>578</v>
      </c>
      <c r="AJ5" s="156" t="s">
        <v>189</v>
      </c>
    </row>
    <row r="6" spans="1:36" s="264" customFormat="1" ht="60" customHeight="1">
      <c r="A6" s="260" t="s">
        <v>133</v>
      </c>
      <c r="B6" s="261" t="s">
        <v>134</v>
      </c>
      <c r="C6" s="261" t="s">
        <v>135</v>
      </c>
      <c r="D6" s="268">
        <v>6</v>
      </c>
      <c r="E6" s="269">
        <v>4</v>
      </c>
      <c r="F6" s="269">
        <v>6</v>
      </c>
      <c r="G6" s="269">
        <v>4</v>
      </c>
      <c r="H6" s="269">
        <v>8</v>
      </c>
      <c r="I6" s="261"/>
      <c r="J6" s="261"/>
      <c r="K6" s="269">
        <v>8</v>
      </c>
      <c r="L6" s="269">
        <v>0</v>
      </c>
      <c r="M6" s="269">
        <v>0</v>
      </c>
      <c r="N6" s="269">
        <v>0</v>
      </c>
      <c r="O6" s="269">
        <v>0</v>
      </c>
      <c r="P6" s="261"/>
      <c r="Q6" s="261"/>
      <c r="R6" s="269">
        <v>0</v>
      </c>
      <c r="S6" s="269">
        <v>0</v>
      </c>
      <c r="T6" s="269">
        <v>0</v>
      </c>
      <c r="U6" s="269">
        <v>0</v>
      </c>
      <c r="V6" s="269">
        <v>4</v>
      </c>
      <c r="W6" s="261"/>
      <c r="X6" s="261"/>
      <c r="Y6" s="269">
        <v>2</v>
      </c>
      <c r="Z6" s="269">
        <v>4</v>
      </c>
      <c r="AA6" s="269">
        <v>4</v>
      </c>
      <c r="AB6" s="269">
        <v>4</v>
      </c>
      <c r="AC6" s="269">
        <v>0</v>
      </c>
      <c r="AD6" s="261"/>
      <c r="AE6" s="261"/>
      <c r="AF6" s="269">
        <v>2</v>
      </c>
      <c r="AG6" s="269">
        <v>8</v>
      </c>
      <c r="AH6" s="269">
        <v>0</v>
      </c>
      <c r="AI6" s="262">
        <f t="shared" ref="AI6:AI37" si="0">IF(A6="","",SUM(D6:AH6))</f>
        <v>64</v>
      </c>
      <c r="AJ6" s="263"/>
    </row>
    <row r="7" spans="1:36" s="7" customFormat="1" ht="60" customHeight="1">
      <c r="A7" s="270" t="str">
        <f>IF('1042Bf Données de base trav.'!A8="","",'1042Bf Données de base trav.'!A8)</f>
        <v/>
      </c>
      <c r="B7" s="271" t="str">
        <f>IF('1042Bf Données de base trav.'!B8="","",'1042Bf Données de base trav.'!B8)</f>
        <v/>
      </c>
      <c r="C7" s="271" t="str">
        <f>IF('1042Bf Données de base trav.'!C8="","",'1042Bf Données de base trav.'!C8)</f>
        <v/>
      </c>
      <c r="D7" s="265"/>
      <c r="E7" s="266"/>
      <c r="F7" s="266"/>
      <c r="G7" s="266"/>
      <c r="H7" s="266"/>
      <c r="I7" s="266"/>
      <c r="J7" s="266"/>
      <c r="K7" s="266"/>
      <c r="L7" s="266"/>
      <c r="M7" s="266"/>
      <c r="N7" s="266"/>
      <c r="O7" s="266"/>
      <c r="P7" s="266"/>
      <c r="Q7" s="266"/>
      <c r="R7" s="266"/>
      <c r="S7" s="266"/>
      <c r="T7" s="266"/>
      <c r="U7" s="266"/>
      <c r="V7" s="266"/>
      <c r="W7" s="266"/>
      <c r="X7" s="266"/>
      <c r="Y7" s="266"/>
      <c r="Z7" s="266"/>
      <c r="AA7" s="266"/>
      <c r="AB7" s="266"/>
      <c r="AC7" s="266"/>
      <c r="AD7" s="266"/>
      <c r="AE7" s="266"/>
      <c r="AF7" s="266"/>
      <c r="AG7" s="266"/>
      <c r="AH7" s="266"/>
      <c r="AI7" s="267" t="str">
        <f t="shared" si="0"/>
        <v/>
      </c>
      <c r="AJ7" s="93"/>
    </row>
    <row r="8" spans="1:36" ht="60" customHeight="1">
      <c r="A8" s="270" t="str">
        <f>IF('1042Bf Données de base trav.'!A9="","",'1042Bf Données de base trav.'!A9)</f>
        <v/>
      </c>
      <c r="B8" s="271" t="str">
        <f>IF('1042Bf Données de base trav.'!B9="","",'1042Bf Données de base trav.'!B9)</f>
        <v/>
      </c>
      <c r="C8" s="271" t="str">
        <f>IF('1042Bf Données de base trav.'!C9="","",'1042Bf Données de base trav.'!C9)</f>
        <v/>
      </c>
      <c r="D8" s="159"/>
      <c r="E8" s="160"/>
      <c r="F8" s="160"/>
      <c r="G8" s="160"/>
      <c r="H8" s="160"/>
      <c r="I8" s="160"/>
      <c r="J8" s="160"/>
      <c r="K8" s="160"/>
      <c r="L8" s="160"/>
      <c r="M8" s="160"/>
      <c r="N8" s="160"/>
      <c r="O8" s="160"/>
      <c r="P8" s="160"/>
      <c r="Q8" s="160"/>
      <c r="R8" s="160"/>
      <c r="S8" s="160"/>
      <c r="T8" s="160"/>
      <c r="U8" s="160"/>
      <c r="V8" s="160"/>
      <c r="W8" s="160"/>
      <c r="X8" s="160"/>
      <c r="Y8" s="160"/>
      <c r="Z8" s="160"/>
      <c r="AA8" s="160"/>
      <c r="AB8" s="160"/>
      <c r="AC8" s="160"/>
      <c r="AD8" s="160"/>
      <c r="AE8" s="160"/>
      <c r="AF8" s="160"/>
      <c r="AG8" s="160"/>
      <c r="AH8" s="160"/>
      <c r="AI8" s="165" t="str">
        <f t="shared" si="0"/>
        <v/>
      </c>
      <c r="AJ8" s="94"/>
    </row>
    <row r="9" spans="1:36" ht="60" customHeight="1">
      <c r="A9" s="270" t="str">
        <f>IF('1042Bf Données de base trav.'!A10="","",'1042Bf Données de base trav.'!A10)</f>
        <v/>
      </c>
      <c r="B9" s="271" t="str">
        <f>IF('1042Bf Données de base trav.'!B10="","",'1042Bf Données de base trav.'!B10)</f>
        <v/>
      </c>
      <c r="C9" s="271" t="str">
        <f>IF('1042Bf Données de base trav.'!C10="","",'1042Bf Données de base trav.'!C10)</f>
        <v/>
      </c>
      <c r="D9" s="159"/>
      <c r="E9" s="160"/>
      <c r="F9" s="160"/>
      <c r="G9" s="160"/>
      <c r="H9" s="160"/>
      <c r="I9" s="160"/>
      <c r="J9" s="160"/>
      <c r="K9" s="160"/>
      <c r="L9" s="160"/>
      <c r="M9" s="160"/>
      <c r="N9" s="160"/>
      <c r="O9" s="160"/>
      <c r="P9" s="160"/>
      <c r="Q9" s="160"/>
      <c r="R9" s="160"/>
      <c r="S9" s="160"/>
      <c r="T9" s="160"/>
      <c r="U9" s="160"/>
      <c r="V9" s="160"/>
      <c r="W9" s="160"/>
      <c r="X9" s="160"/>
      <c r="Y9" s="160"/>
      <c r="Z9" s="160"/>
      <c r="AA9" s="160"/>
      <c r="AB9" s="160"/>
      <c r="AC9" s="160"/>
      <c r="AD9" s="160"/>
      <c r="AE9" s="160"/>
      <c r="AF9" s="160"/>
      <c r="AG9" s="160"/>
      <c r="AH9" s="160"/>
      <c r="AI9" s="165" t="str">
        <f t="shared" si="0"/>
        <v/>
      </c>
      <c r="AJ9" s="94"/>
    </row>
    <row r="10" spans="1:36" ht="60" customHeight="1">
      <c r="A10" s="270" t="str">
        <f>IF('1042Bf Données de base trav.'!A11="","",'1042Bf Données de base trav.'!A11)</f>
        <v/>
      </c>
      <c r="B10" s="271" t="str">
        <f>IF('1042Bf Données de base trav.'!B11="","",'1042Bf Données de base trav.'!B11)</f>
        <v/>
      </c>
      <c r="C10" s="271" t="str">
        <f>IF('1042Bf Données de base trav.'!C11="","",'1042Bf Données de base trav.'!C11)</f>
        <v/>
      </c>
      <c r="D10" s="159"/>
      <c r="E10" s="160"/>
      <c r="F10" s="160"/>
      <c r="G10" s="160"/>
      <c r="H10" s="160"/>
      <c r="I10" s="160"/>
      <c r="J10" s="160"/>
      <c r="K10" s="160"/>
      <c r="L10" s="160"/>
      <c r="M10" s="160"/>
      <c r="N10" s="160"/>
      <c r="O10" s="160"/>
      <c r="P10" s="160"/>
      <c r="Q10" s="160"/>
      <c r="R10" s="160"/>
      <c r="S10" s="160"/>
      <c r="T10" s="160"/>
      <c r="U10" s="160"/>
      <c r="V10" s="160"/>
      <c r="W10" s="160"/>
      <c r="X10" s="160"/>
      <c r="Y10" s="160"/>
      <c r="Z10" s="160"/>
      <c r="AA10" s="160"/>
      <c r="AB10" s="160"/>
      <c r="AC10" s="160"/>
      <c r="AD10" s="160"/>
      <c r="AE10" s="160"/>
      <c r="AF10" s="160"/>
      <c r="AG10" s="160"/>
      <c r="AH10" s="160"/>
      <c r="AI10" s="165" t="str">
        <f t="shared" si="0"/>
        <v/>
      </c>
      <c r="AJ10" s="94"/>
    </row>
    <row r="11" spans="1:36" ht="60" customHeight="1">
      <c r="A11" s="270" t="str">
        <f>IF('1042Bf Données de base trav.'!A12="","",'1042Bf Données de base trav.'!A12)</f>
        <v/>
      </c>
      <c r="B11" s="271" t="str">
        <f>IF('1042Bf Données de base trav.'!B12="","",'1042Bf Données de base trav.'!B12)</f>
        <v/>
      </c>
      <c r="C11" s="271" t="str">
        <f>IF('1042Bf Données de base trav.'!C12="","",'1042Bf Données de base trav.'!C12)</f>
        <v/>
      </c>
      <c r="D11" s="159"/>
      <c r="E11" s="160"/>
      <c r="F11" s="160"/>
      <c r="G11" s="160"/>
      <c r="H11" s="160"/>
      <c r="I11" s="160"/>
      <c r="J11" s="160"/>
      <c r="K11" s="160"/>
      <c r="L11" s="160"/>
      <c r="M11" s="160"/>
      <c r="N11" s="160"/>
      <c r="O11" s="160"/>
      <c r="P11" s="160"/>
      <c r="Q11" s="160"/>
      <c r="R11" s="160"/>
      <c r="S11" s="160"/>
      <c r="T11" s="160"/>
      <c r="U11" s="160"/>
      <c r="V11" s="160"/>
      <c r="W11" s="160"/>
      <c r="X11" s="160"/>
      <c r="Y11" s="160"/>
      <c r="Z11" s="160"/>
      <c r="AA11" s="160"/>
      <c r="AB11" s="160"/>
      <c r="AC11" s="160"/>
      <c r="AD11" s="160"/>
      <c r="AE11" s="160"/>
      <c r="AF11" s="160"/>
      <c r="AG11" s="160"/>
      <c r="AH11" s="160"/>
      <c r="AI11" s="165" t="str">
        <f t="shared" si="0"/>
        <v/>
      </c>
      <c r="AJ11" s="94"/>
    </row>
    <row r="12" spans="1:36" ht="60" customHeight="1">
      <c r="A12" s="270" t="str">
        <f>IF('1042Bf Données de base trav.'!A13="","",'1042Bf Données de base trav.'!A13)</f>
        <v/>
      </c>
      <c r="B12" s="271" t="str">
        <f>IF('1042Bf Données de base trav.'!B13="","",'1042Bf Données de base trav.'!B13)</f>
        <v/>
      </c>
      <c r="C12" s="271" t="str">
        <f>IF('1042Bf Données de base trav.'!C13="","",'1042Bf Données de base trav.'!C13)</f>
        <v/>
      </c>
      <c r="D12" s="159"/>
      <c r="E12" s="160"/>
      <c r="F12" s="160"/>
      <c r="G12" s="160"/>
      <c r="H12" s="160"/>
      <c r="I12" s="160"/>
      <c r="J12" s="160"/>
      <c r="K12" s="160"/>
      <c r="L12" s="160"/>
      <c r="M12" s="160"/>
      <c r="N12" s="160"/>
      <c r="O12" s="160"/>
      <c r="P12" s="160"/>
      <c r="Q12" s="160"/>
      <c r="R12" s="160"/>
      <c r="S12" s="160"/>
      <c r="T12" s="160"/>
      <c r="U12" s="160"/>
      <c r="V12" s="160"/>
      <c r="W12" s="160"/>
      <c r="X12" s="160"/>
      <c r="Y12" s="160"/>
      <c r="Z12" s="160"/>
      <c r="AA12" s="160"/>
      <c r="AB12" s="160"/>
      <c r="AC12" s="160"/>
      <c r="AD12" s="160"/>
      <c r="AE12" s="160"/>
      <c r="AF12" s="160"/>
      <c r="AG12" s="160"/>
      <c r="AH12" s="160"/>
      <c r="AI12" s="165" t="str">
        <f t="shared" si="0"/>
        <v/>
      </c>
      <c r="AJ12" s="94"/>
    </row>
    <row r="13" spans="1:36" ht="60" customHeight="1">
      <c r="A13" s="270" t="str">
        <f>IF('1042Bf Données de base trav.'!A14="","",'1042Bf Données de base trav.'!A14)</f>
        <v/>
      </c>
      <c r="B13" s="271" t="str">
        <f>IF('1042Bf Données de base trav.'!B14="","",'1042Bf Données de base trav.'!B14)</f>
        <v/>
      </c>
      <c r="C13" s="271" t="str">
        <f>IF('1042Bf Données de base trav.'!C14="","",'1042Bf Données de base trav.'!C14)</f>
        <v/>
      </c>
      <c r="D13" s="159"/>
      <c r="E13" s="160"/>
      <c r="F13" s="160"/>
      <c r="G13" s="160"/>
      <c r="H13" s="160"/>
      <c r="I13" s="160"/>
      <c r="J13" s="160"/>
      <c r="K13" s="160"/>
      <c r="L13" s="160"/>
      <c r="M13" s="160"/>
      <c r="N13" s="160"/>
      <c r="O13" s="160"/>
      <c r="P13" s="160"/>
      <c r="Q13" s="160"/>
      <c r="R13" s="160"/>
      <c r="S13" s="160"/>
      <c r="T13" s="160"/>
      <c r="U13" s="160"/>
      <c r="V13" s="160"/>
      <c r="W13" s="160"/>
      <c r="X13" s="160"/>
      <c r="Y13" s="160"/>
      <c r="Z13" s="160"/>
      <c r="AA13" s="160"/>
      <c r="AB13" s="160"/>
      <c r="AC13" s="160"/>
      <c r="AD13" s="160"/>
      <c r="AE13" s="160"/>
      <c r="AF13" s="160"/>
      <c r="AG13" s="160"/>
      <c r="AH13" s="160"/>
      <c r="AI13" s="165" t="str">
        <f t="shared" si="0"/>
        <v/>
      </c>
      <c r="AJ13" s="94"/>
    </row>
    <row r="14" spans="1:36" ht="60" customHeight="1">
      <c r="A14" s="270" t="str">
        <f>IF('1042Bf Données de base trav.'!A15="","",'1042Bf Données de base trav.'!A15)</f>
        <v/>
      </c>
      <c r="B14" s="271" t="str">
        <f>IF('1042Bf Données de base trav.'!B15="","",'1042Bf Données de base trav.'!B15)</f>
        <v/>
      </c>
      <c r="C14" s="271" t="str">
        <f>IF('1042Bf Données de base trav.'!C15="","",'1042Bf Données de base trav.'!C15)</f>
        <v/>
      </c>
      <c r="D14" s="159"/>
      <c r="E14" s="160"/>
      <c r="F14" s="160"/>
      <c r="G14" s="160"/>
      <c r="H14" s="160"/>
      <c r="I14" s="160"/>
      <c r="J14" s="160"/>
      <c r="K14" s="160"/>
      <c r="L14" s="160"/>
      <c r="M14" s="160"/>
      <c r="N14" s="160"/>
      <c r="O14" s="160"/>
      <c r="P14" s="160"/>
      <c r="Q14" s="160"/>
      <c r="R14" s="160"/>
      <c r="S14" s="160"/>
      <c r="T14" s="160"/>
      <c r="U14" s="160"/>
      <c r="V14" s="160"/>
      <c r="W14" s="160"/>
      <c r="X14" s="160"/>
      <c r="Y14" s="160"/>
      <c r="Z14" s="160"/>
      <c r="AA14" s="160"/>
      <c r="AB14" s="160"/>
      <c r="AC14" s="160"/>
      <c r="AD14" s="160"/>
      <c r="AE14" s="160"/>
      <c r="AF14" s="160"/>
      <c r="AG14" s="160"/>
      <c r="AH14" s="160"/>
      <c r="AI14" s="165" t="str">
        <f t="shared" si="0"/>
        <v/>
      </c>
      <c r="AJ14" s="94"/>
    </row>
    <row r="15" spans="1:36" ht="60" customHeight="1">
      <c r="A15" s="270" t="str">
        <f>IF('1042Bf Données de base trav.'!A16="","",'1042Bf Données de base trav.'!A16)</f>
        <v/>
      </c>
      <c r="B15" s="271" t="str">
        <f>IF('1042Bf Données de base trav.'!B16="","",'1042Bf Données de base trav.'!B16)</f>
        <v/>
      </c>
      <c r="C15" s="271" t="str">
        <f>IF('1042Bf Données de base trav.'!C16="","",'1042Bf Données de base trav.'!C16)</f>
        <v/>
      </c>
      <c r="D15" s="159"/>
      <c r="E15" s="160"/>
      <c r="F15" s="160"/>
      <c r="G15" s="160"/>
      <c r="H15" s="160"/>
      <c r="I15" s="160"/>
      <c r="J15" s="160"/>
      <c r="K15" s="160"/>
      <c r="L15" s="160"/>
      <c r="M15" s="160"/>
      <c r="N15" s="160"/>
      <c r="O15" s="160"/>
      <c r="P15" s="160"/>
      <c r="Q15" s="160"/>
      <c r="R15" s="160"/>
      <c r="S15" s="160"/>
      <c r="T15" s="160"/>
      <c r="U15" s="160"/>
      <c r="V15" s="160"/>
      <c r="W15" s="160"/>
      <c r="X15" s="160"/>
      <c r="Y15" s="160"/>
      <c r="Z15" s="160"/>
      <c r="AA15" s="160"/>
      <c r="AB15" s="160"/>
      <c r="AC15" s="160"/>
      <c r="AD15" s="160"/>
      <c r="AE15" s="160"/>
      <c r="AF15" s="160"/>
      <c r="AG15" s="160"/>
      <c r="AH15" s="160"/>
      <c r="AI15" s="165" t="str">
        <f t="shared" si="0"/>
        <v/>
      </c>
      <c r="AJ15" s="94"/>
    </row>
    <row r="16" spans="1:36" ht="60" customHeight="1">
      <c r="A16" s="270" t="str">
        <f>IF('1042Bf Données de base trav.'!A17="","",'1042Bf Données de base trav.'!A17)</f>
        <v/>
      </c>
      <c r="B16" s="271" t="str">
        <f>IF('1042Bf Données de base trav.'!B17="","",'1042Bf Données de base trav.'!B17)</f>
        <v/>
      </c>
      <c r="C16" s="271" t="str">
        <f>IF('1042Bf Données de base trav.'!C17="","",'1042Bf Données de base trav.'!C17)</f>
        <v/>
      </c>
      <c r="D16" s="159"/>
      <c r="E16" s="160"/>
      <c r="F16" s="160"/>
      <c r="G16" s="160"/>
      <c r="H16" s="160"/>
      <c r="I16" s="160"/>
      <c r="J16" s="160"/>
      <c r="K16" s="160"/>
      <c r="L16" s="160"/>
      <c r="M16" s="160"/>
      <c r="N16" s="160"/>
      <c r="O16" s="160"/>
      <c r="P16" s="160"/>
      <c r="Q16" s="160"/>
      <c r="R16" s="160"/>
      <c r="S16" s="160"/>
      <c r="T16" s="160"/>
      <c r="U16" s="160"/>
      <c r="V16" s="160"/>
      <c r="W16" s="160"/>
      <c r="X16" s="160"/>
      <c r="Y16" s="160"/>
      <c r="Z16" s="160"/>
      <c r="AA16" s="160"/>
      <c r="AB16" s="160"/>
      <c r="AC16" s="160"/>
      <c r="AD16" s="160"/>
      <c r="AE16" s="160"/>
      <c r="AF16" s="160"/>
      <c r="AG16" s="160"/>
      <c r="AH16" s="160"/>
      <c r="AI16" s="165" t="str">
        <f t="shared" si="0"/>
        <v/>
      </c>
      <c r="AJ16" s="94"/>
    </row>
    <row r="17" spans="1:36" ht="60" customHeight="1">
      <c r="A17" s="270" t="str">
        <f>IF('1042Bf Données de base trav.'!A18="","",'1042Bf Données de base trav.'!A18)</f>
        <v/>
      </c>
      <c r="B17" s="271" t="str">
        <f>IF('1042Bf Données de base trav.'!B18="","",'1042Bf Données de base trav.'!B18)</f>
        <v/>
      </c>
      <c r="C17" s="271" t="str">
        <f>IF('1042Bf Données de base trav.'!C18="","",'1042Bf Données de base trav.'!C18)</f>
        <v/>
      </c>
      <c r="D17" s="159"/>
      <c r="E17" s="160"/>
      <c r="F17" s="160"/>
      <c r="G17" s="160"/>
      <c r="H17" s="160"/>
      <c r="I17" s="160"/>
      <c r="J17" s="160"/>
      <c r="K17" s="160"/>
      <c r="L17" s="160"/>
      <c r="M17" s="160"/>
      <c r="N17" s="160"/>
      <c r="O17" s="160"/>
      <c r="P17" s="160"/>
      <c r="Q17" s="160"/>
      <c r="R17" s="160"/>
      <c r="S17" s="160"/>
      <c r="T17" s="160"/>
      <c r="U17" s="160"/>
      <c r="V17" s="160"/>
      <c r="W17" s="160"/>
      <c r="X17" s="160"/>
      <c r="Y17" s="160"/>
      <c r="Z17" s="160"/>
      <c r="AA17" s="160"/>
      <c r="AB17" s="160"/>
      <c r="AC17" s="160"/>
      <c r="AD17" s="160"/>
      <c r="AE17" s="160"/>
      <c r="AF17" s="160"/>
      <c r="AG17" s="160"/>
      <c r="AH17" s="160"/>
      <c r="AI17" s="165" t="str">
        <f t="shared" si="0"/>
        <v/>
      </c>
      <c r="AJ17" s="94"/>
    </row>
    <row r="18" spans="1:36" ht="60" customHeight="1">
      <c r="A18" s="270" t="str">
        <f>IF('1042Bf Données de base trav.'!A19="","",'1042Bf Données de base trav.'!A19)</f>
        <v/>
      </c>
      <c r="B18" s="271" t="str">
        <f>IF('1042Bf Données de base trav.'!B19="","",'1042Bf Données de base trav.'!B19)</f>
        <v/>
      </c>
      <c r="C18" s="271" t="str">
        <f>IF('1042Bf Données de base trav.'!C19="","",'1042Bf Données de base trav.'!C19)</f>
        <v/>
      </c>
      <c r="D18" s="159"/>
      <c r="E18" s="160"/>
      <c r="F18" s="160"/>
      <c r="G18" s="160"/>
      <c r="H18" s="160"/>
      <c r="I18" s="160"/>
      <c r="J18" s="160"/>
      <c r="K18" s="160"/>
      <c r="L18" s="160"/>
      <c r="M18" s="160"/>
      <c r="N18" s="160"/>
      <c r="O18" s="160"/>
      <c r="P18" s="160"/>
      <c r="Q18" s="160"/>
      <c r="R18" s="160"/>
      <c r="S18" s="160"/>
      <c r="T18" s="160"/>
      <c r="U18" s="160"/>
      <c r="V18" s="160"/>
      <c r="W18" s="160"/>
      <c r="X18" s="160"/>
      <c r="Y18" s="160"/>
      <c r="Z18" s="160"/>
      <c r="AA18" s="160"/>
      <c r="AB18" s="160"/>
      <c r="AC18" s="160"/>
      <c r="AD18" s="160"/>
      <c r="AE18" s="160"/>
      <c r="AF18" s="160"/>
      <c r="AG18" s="160"/>
      <c r="AH18" s="160"/>
      <c r="AI18" s="165" t="str">
        <f t="shared" si="0"/>
        <v/>
      </c>
      <c r="AJ18" s="94"/>
    </row>
    <row r="19" spans="1:36" ht="60" customHeight="1">
      <c r="A19" s="270" t="str">
        <f>IF('1042Bf Données de base trav.'!A20="","",'1042Bf Données de base trav.'!A20)</f>
        <v/>
      </c>
      <c r="B19" s="271" t="str">
        <f>IF('1042Bf Données de base trav.'!B20="","",'1042Bf Données de base trav.'!B20)</f>
        <v/>
      </c>
      <c r="C19" s="271" t="str">
        <f>IF('1042Bf Données de base trav.'!C20="","",'1042Bf Données de base trav.'!C20)</f>
        <v/>
      </c>
      <c r="D19" s="159"/>
      <c r="E19" s="160"/>
      <c r="F19" s="160"/>
      <c r="G19" s="160"/>
      <c r="H19" s="160"/>
      <c r="I19" s="160"/>
      <c r="J19" s="160"/>
      <c r="K19" s="160"/>
      <c r="L19" s="160"/>
      <c r="M19" s="160"/>
      <c r="N19" s="160"/>
      <c r="O19" s="160"/>
      <c r="P19" s="160"/>
      <c r="Q19" s="160"/>
      <c r="R19" s="160"/>
      <c r="S19" s="160"/>
      <c r="T19" s="160"/>
      <c r="U19" s="160"/>
      <c r="V19" s="160"/>
      <c r="W19" s="160"/>
      <c r="X19" s="160"/>
      <c r="Y19" s="160"/>
      <c r="Z19" s="160"/>
      <c r="AA19" s="160"/>
      <c r="AB19" s="160"/>
      <c r="AC19" s="160"/>
      <c r="AD19" s="160"/>
      <c r="AE19" s="160"/>
      <c r="AF19" s="160"/>
      <c r="AG19" s="160"/>
      <c r="AH19" s="160"/>
      <c r="AI19" s="165" t="str">
        <f t="shared" si="0"/>
        <v/>
      </c>
      <c r="AJ19" s="94"/>
    </row>
    <row r="20" spans="1:36" ht="60" customHeight="1">
      <c r="A20" s="270" t="str">
        <f>IF('1042Bf Données de base trav.'!A21="","",'1042Bf Données de base trav.'!A21)</f>
        <v/>
      </c>
      <c r="B20" s="271" t="str">
        <f>IF('1042Bf Données de base trav.'!B21="","",'1042Bf Données de base trav.'!B21)</f>
        <v/>
      </c>
      <c r="C20" s="271" t="str">
        <f>IF('1042Bf Données de base trav.'!C21="","",'1042Bf Données de base trav.'!C21)</f>
        <v/>
      </c>
      <c r="D20" s="159"/>
      <c r="E20" s="160"/>
      <c r="F20" s="160"/>
      <c r="G20" s="160"/>
      <c r="H20" s="160"/>
      <c r="I20" s="160"/>
      <c r="J20" s="160"/>
      <c r="K20" s="160"/>
      <c r="L20" s="160"/>
      <c r="M20" s="160"/>
      <c r="N20" s="160"/>
      <c r="O20" s="160"/>
      <c r="P20" s="160"/>
      <c r="Q20" s="160"/>
      <c r="R20" s="160"/>
      <c r="S20" s="160"/>
      <c r="T20" s="160"/>
      <c r="U20" s="160"/>
      <c r="V20" s="160"/>
      <c r="W20" s="160"/>
      <c r="X20" s="160"/>
      <c r="Y20" s="160"/>
      <c r="Z20" s="160"/>
      <c r="AA20" s="160"/>
      <c r="AB20" s="160"/>
      <c r="AC20" s="160"/>
      <c r="AD20" s="160"/>
      <c r="AE20" s="160"/>
      <c r="AF20" s="160"/>
      <c r="AG20" s="160"/>
      <c r="AH20" s="160"/>
      <c r="AI20" s="165" t="str">
        <f t="shared" si="0"/>
        <v/>
      </c>
      <c r="AJ20" s="94"/>
    </row>
    <row r="21" spans="1:36" ht="60" customHeight="1">
      <c r="A21" s="270" t="str">
        <f>IF('1042Bf Données de base trav.'!A22="","",'1042Bf Données de base trav.'!A22)</f>
        <v/>
      </c>
      <c r="B21" s="271" t="str">
        <f>IF('1042Bf Données de base trav.'!B22="","",'1042Bf Données de base trav.'!B22)</f>
        <v/>
      </c>
      <c r="C21" s="271" t="str">
        <f>IF('1042Bf Données de base trav.'!C22="","",'1042Bf Données de base trav.'!C22)</f>
        <v/>
      </c>
      <c r="D21" s="159"/>
      <c r="E21" s="160"/>
      <c r="F21" s="160"/>
      <c r="G21" s="160"/>
      <c r="H21" s="160"/>
      <c r="I21" s="160"/>
      <c r="J21" s="160"/>
      <c r="K21" s="160"/>
      <c r="L21" s="160"/>
      <c r="M21" s="160"/>
      <c r="N21" s="160"/>
      <c r="O21" s="160"/>
      <c r="P21" s="160"/>
      <c r="Q21" s="160"/>
      <c r="R21" s="160"/>
      <c r="S21" s="160"/>
      <c r="T21" s="160"/>
      <c r="U21" s="160"/>
      <c r="V21" s="160"/>
      <c r="W21" s="160"/>
      <c r="X21" s="160"/>
      <c r="Y21" s="160"/>
      <c r="Z21" s="160"/>
      <c r="AA21" s="160"/>
      <c r="AB21" s="160"/>
      <c r="AC21" s="160"/>
      <c r="AD21" s="160"/>
      <c r="AE21" s="160"/>
      <c r="AF21" s="160"/>
      <c r="AG21" s="160"/>
      <c r="AH21" s="160"/>
      <c r="AI21" s="165" t="str">
        <f t="shared" si="0"/>
        <v/>
      </c>
      <c r="AJ21" s="94"/>
    </row>
    <row r="22" spans="1:36" ht="60" customHeight="1">
      <c r="A22" s="270" t="str">
        <f>IF('1042Bf Données de base trav.'!A23="","",'1042Bf Données de base trav.'!A23)</f>
        <v/>
      </c>
      <c r="B22" s="271" t="str">
        <f>IF('1042Bf Données de base trav.'!B23="","",'1042Bf Données de base trav.'!B23)</f>
        <v/>
      </c>
      <c r="C22" s="271" t="str">
        <f>IF('1042Bf Données de base trav.'!C23="","",'1042Bf Données de base trav.'!C23)</f>
        <v/>
      </c>
      <c r="D22" s="159"/>
      <c r="E22" s="160"/>
      <c r="F22" s="160"/>
      <c r="G22" s="160"/>
      <c r="H22" s="160"/>
      <c r="I22" s="160"/>
      <c r="J22" s="160"/>
      <c r="K22" s="160"/>
      <c r="L22" s="160"/>
      <c r="M22" s="160"/>
      <c r="N22" s="160"/>
      <c r="O22" s="160"/>
      <c r="P22" s="160"/>
      <c r="Q22" s="160"/>
      <c r="R22" s="160"/>
      <c r="S22" s="160"/>
      <c r="T22" s="160"/>
      <c r="U22" s="160"/>
      <c r="V22" s="160"/>
      <c r="W22" s="160"/>
      <c r="X22" s="160"/>
      <c r="Y22" s="160"/>
      <c r="Z22" s="160"/>
      <c r="AA22" s="160"/>
      <c r="AB22" s="160"/>
      <c r="AC22" s="160"/>
      <c r="AD22" s="160"/>
      <c r="AE22" s="160"/>
      <c r="AF22" s="160"/>
      <c r="AG22" s="160"/>
      <c r="AH22" s="160"/>
      <c r="AI22" s="165" t="str">
        <f t="shared" si="0"/>
        <v/>
      </c>
      <c r="AJ22" s="94"/>
    </row>
    <row r="23" spans="1:36" ht="60" customHeight="1">
      <c r="A23" s="270" t="str">
        <f>IF('1042Bf Données de base trav.'!A24="","",'1042Bf Données de base trav.'!A24)</f>
        <v/>
      </c>
      <c r="B23" s="271" t="str">
        <f>IF('1042Bf Données de base trav.'!B24="","",'1042Bf Données de base trav.'!B24)</f>
        <v/>
      </c>
      <c r="C23" s="271" t="str">
        <f>IF('1042Bf Données de base trav.'!C24="","",'1042Bf Données de base trav.'!C24)</f>
        <v/>
      </c>
      <c r="D23" s="159"/>
      <c r="E23" s="160"/>
      <c r="F23" s="160"/>
      <c r="G23" s="160"/>
      <c r="H23" s="160"/>
      <c r="I23" s="160"/>
      <c r="J23" s="160"/>
      <c r="K23" s="160"/>
      <c r="L23" s="160"/>
      <c r="M23" s="160"/>
      <c r="N23" s="160"/>
      <c r="O23" s="160"/>
      <c r="P23" s="160"/>
      <c r="Q23" s="160"/>
      <c r="R23" s="160"/>
      <c r="S23" s="160"/>
      <c r="T23" s="160"/>
      <c r="U23" s="160"/>
      <c r="V23" s="160"/>
      <c r="W23" s="160"/>
      <c r="X23" s="160"/>
      <c r="Y23" s="160"/>
      <c r="Z23" s="160"/>
      <c r="AA23" s="160"/>
      <c r="AB23" s="160"/>
      <c r="AC23" s="160"/>
      <c r="AD23" s="160"/>
      <c r="AE23" s="160"/>
      <c r="AF23" s="160"/>
      <c r="AG23" s="160"/>
      <c r="AH23" s="160"/>
      <c r="AI23" s="165" t="str">
        <f t="shared" si="0"/>
        <v/>
      </c>
      <c r="AJ23" s="94"/>
    </row>
    <row r="24" spans="1:36" ht="60" customHeight="1">
      <c r="A24" s="270" t="str">
        <f>IF('1042Bf Données de base trav.'!A25="","",'1042Bf Données de base trav.'!A25)</f>
        <v/>
      </c>
      <c r="B24" s="271" t="str">
        <f>IF('1042Bf Données de base trav.'!B25="","",'1042Bf Données de base trav.'!B25)</f>
        <v/>
      </c>
      <c r="C24" s="271" t="str">
        <f>IF('1042Bf Données de base trav.'!C25="","",'1042Bf Données de base trav.'!C25)</f>
        <v/>
      </c>
      <c r="D24" s="159"/>
      <c r="E24" s="160"/>
      <c r="F24" s="160"/>
      <c r="G24" s="160"/>
      <c r="H24" s="160"/>
      <c r="I24" s="160"/>
      <c r="J24" s="160"/>
      <c r="K24" s="160"/>
      <c r="L24" s="160"/>
      <c r="M24" s="160"/>
      <c r="N24" s="160"/>
      <c r="O24" s="160"/>
      <c r="P24" s="160"/>
      <c r="Q24" s="160"/>
      <c r="R24" s="160"/>
      <c r="S24" s="160"/>
      <c r="T24" s="160"/>
      <c r="U24" s="160"/>
      <c r="V24" s="160"/>
      <c r="W24" s="160"/>
      <c r="X24" s="160"/>
      <c r="Y24" s="160"/>
      <c r="Z24" s="160"/>
      <c r="AA24" s="160"/>
      <c r="AB24" s="160"/>
      <c r="AC24" s="160"/>
      <c r="AD24" s="160"/>
      <c r="AE24" s="160"/>
      <c r="AF24" s="160"/>
      <c r="AG24" s="160"/>
      <c r="AH24" s="160"/>
      <c r="AI24" s="165" t="str">
        <f t="shared" si="0"/>
        <v/>
      </c>
      <c r="AJ24" s="94"/>
    </row>
    <row r="25" spans="1:36" ht="60" customHeight="1">
      <c r="A25" s="270" t="str">
        <f>IF('1042Bf Données de base trav.'!A26="","",'1042Bf Données de base trav.'!A26)</f>
        <v/>
      </c>
      <c r="B25" s="271" t="str">
        <f>IF('1042Bf Données de base trav.'!B26="","",'1042Bf Données de base trav.'!B26)</f>
        <v/>
      </c>
      <c r="C25" s="271" t="str">
        <f>IF('1042Bf Données de base trav.'!C26="","",'1042Bf Données de base trav.'!C26)</f>
        <v/>
      </c>
      <c r="D25" s="159"/>
      <c r="E25" s="160"/>
      <c r="F25" s="160"/>
      <c r="G25" s="160"/>
      <c r="H25" s="160"/>
      <c r="I25" s="160"/>
      <c r="J25" s="160"/>
      <c r="K25" s="160"/>
      <c r="L25" s="160"/>
      <c r="M25" s="160"/>
      <c r="N25" s="160"/>
      <c r="O25" s="160"/>
      <c r="P25" s="160"/>
      <c r="Q25" s="160"/>
      <c r="R25" s="160"/>
      <c r="S25" s="160"/>
      <c r="T25" s="160"/>
      <c r="U25" s="160"/>
      <c r="V25" s="160"/>
      <c r="W25" s="160"/>
      <c r="X25" s="160"/>
      <c r="Y25" s="160"/>
      <c r="Z25" s="160"/>
      <c r="AA25" s="160"/>
      <c r="AB25" s="160"/>
      <c r="AC25" s="160"/>
      <c r="AD25" s="160"/>
      <c r="AE25" s="160"/>
      <c r="AF25" s="160"/>
      <c r="AG25" s="160"/>
      <c r="AH25" s="160"/>
      <c r="AI25" s="165" t="str">
        <f t="shared" si="0"/>
        <v/>
      </c>
      <c r="AJ25" s="94"/>
    </row>
    <row r="26" spans="1:36" ht="60" customHeight="1">
      <c r="A26" s="270" t="str">
        <f>IF('1042Bf Données de base trav.'!A27="","",'1042Bf Données de base trav.'!A27)</f>
        <v/>
      </c>
      <c r="B26" s="271" t="str">
        <f>IF('1042Bf Données de base trav.'!B27="","",'1042Bf Données de base trav.'!B27)</f>
        <v/>
      </c>
      <c r="C26" s="271" t="str">
        <f>IF('1042Bf Données de base trav.'!C27="","",'1042Bf Données de base trav.'!C27)</f>
        <v/>
      </c>
      <c r="D26" s="159"/>
      <c r="E26" s="160"/>
      <c r="F26" s="160"/>
      <c r="G26" s="160"/>
      <c r="H26" s="160"/>
      <c r="I26" s="160"/>
      <c r="J26" s="160"/>
      <c r="K26" s="160"/>
      <c r="L26" s="160"/>
      <c r="M26" s="160"/>
      <c r="N26" s="160"/>
      <c r="O26" s="160"/>
      <c r="P26" s="160"/>
      <c r="Q26" s="160"/>
      <c r="R26" s="160"/>
      <c r="S26" s="160"/>
      <c r="T26" s="160"/>
      <c r="U26" s="160"/>
      <c r="V26" s="160"/>
      <c r="W26" s="160"/>
      <c r="X26" s="160"/>
      <c r="Y26" s="160"/>
      <c r="Z26" s="160"/>
      <c r="AA26" s="160"/>
      <c r="AB26" s="160"/>
      <c r="AC26" s="160"/>
      <c r="AD26" s="160"/>
      <c r="AE26" s="160"/>
      <c r="AF26" s="160"/>
      <c r="AG26" s="160"/>
      <c r="AH26" s="160"/>
      <c r="AI26" s="165" t="str">
        <f t="shared" si="0"/>
        <v/>
      </c>
      <c r="AJ26" s="94"/>
    </row>
    <row r="27" spans="1:36" ht="60" customHeight="1">
      <c r="A27" s="270" t="str">
        <f>IF('1042Bf Données de base trav.'!A28="","",'1042Bf Données de base trav.'!A28)</f>
        <v/>
      </c>
      <c r="B27" s="271" t="str">
        <f>IF('1042Bf Données de base trav.'!B28="","",'1042Bf Données de base trav.'!B28)</f>
        <v/>
      </c>
      <c r="C27" s="271" t="str">
        <f>IF('1042Bf Données de base trav.'!C28="","",'1042Bf Données de base trav.'!C28)</f>
        <v/>
      </c>
      <c r="D27" s="159"/>
      <c r="E27" s="160"/>
      <c r="F27" s="160"/>
      <c r="G27" s="160"/>
      <c r="H27" s="160"/>
      <c r="I27" s="160"/>
      <c r="J27" s="160"/>
      <c r="K27" s="160"/>
      <c r="L27" s="160"/>
      <c r="M27" s="160"/>
      <c r="N27" s="160"/>
      <c r="O27" s="160"/>
      <c r="P27" s="160"/>
      <c r="Q27" s="160"/>
      <c r="R27" s="160"/>
      <c r="S27" s="160"/>
      <c r="T27" s="160"/>
      <c r="U27" s="160"/>
      <c r="V27" s="160"/>
      <c r="W27" s="160"/>
      <c r="X27" s="160"/>
      <c r="Y27" s="160"/>
      <c r="Z27" s="160"/>
      <c r="AA27" s="160"/>
      <c r="AB27" s="160"/>
      <c r="AC27" s="160"/>
      <c r="AD27" s="160"/>
      <c r="AE27" s="160"/>
      <c r="AF27" s="160"/>
      <c r="AG27" s="160"/>
      <c r="AH27" s="160"/>
      <c r="AI27" s="165" t="str">
        <f t="shared" si="0"/>
        <v/>
      </c>
      <c r="AJ27" s="94"/>
    </row>
    <row r="28" spans="1:36" ht="60" customHeight="1">
      <c r="A28" s="270" t="str">
        <f>IF('1042Bf Données de base trav.'!A29="","",'1042Bf Données de base trav.'!A29)</f>
        <v/>
      </c>
      <c r="B28" s="271" t="str">
        <f>IF('1042Bf Données de base trav.'!B29="","",'1042Bf Données de base trav.'!B29)</f>
        <v/>
      </c>
      <c r="C28" s="271" t="str">
        <f>IF('1042Bf Données de base trav.'!C29="","",'1042Bf Données de base trav.'!C29)</f>
        <v/>
      </c>
      <c r="D28" s="159"/>
      <c r="E28" s="160"/>
      <c r="F28" s="160"/>
      <c r="G28" s="160"/>
      <c r="H28" s="160"/>
      <c r="I28" s="160"/>
      <c r="J28" s="160"/>
      <c r="K28" s="160"/>
      <c r="L28" s="160"/>
      <c r="M28" s="160"/>
      <c r="N28" s="160"/>
      <c r="O28" s="160"/>
      <c r="P28" s="160"/>
      <c r="Q28" s="160"/>
      <c r="R28" s="160"/>
      <c r="S28" s="160"/>
      <c r="T28" s="160"/>
      <c r="U28" s="160"/>
      <c r="V28" s="160"/>
      <c r="W28" s="160"/>
      <c r="X28" s="160"/>
      <c r="Y28" s="160"/>
      <c r="Z28" s="160"/>
      <c r="AA28" s="160"/>
      <c r="AB28" s="160"/>
      <c r="AC28" s="160"/>
      <c r="AD28" s="160"/>
      <c r="AE28" s="160"/>
      <c r="AF28" s="160"/>
      <c r="AG28" s="160"/>
      <c r="AH28" s="160"/>
      <c r="AI28" s="165" t="str">
        <f t="shared" si="0"/>
        <v/>
      </c>
      <c r="AJ28" s="94"/>
    </row>
    <row r="29" spans="1:36" ht="60" customHeight="1">
      <c r="A29" s="270" t="str">
        <f>IF('1042Bf Données de base trav.'!A30="","",'1042Bf Données de base trav.'!A30)</f>
        <v/>
      </c>
      <c r="B29" s="271" t="str">
        <f>IF('1042Bf Données de base trav.'!B30="","",'1042Bf Données de base trav.'!B30)</f>
        <v/>
      </c>
      <c r="C29" s="271" t="str">
        <f>IF('1042Bf Données de base trav.'!C30="","",'1042Bf Données de base trav.'!C30)</f>
        <v/>
      </c>
      <c r="D29" s="159"/>
      <c r="E29" s="160"/>
      <c r="F29" s="160"/>
      <c r="G29" s="160"/>
      <c r="H29" s="160"/>
      <c r="I29" s="160"/>
      <c r="J29" s="160"/>
      <c r="K29" s="160"/>
      <c r="L29" s="160"/>
      <c r="M29" s="160"/>
      <c r="N29" s="160"/>
      <c r="O29" s="160"/>
      <c r="P29" s="160"/>
      <c r="Q29" s="160"/>
      <c r="R29" s="160"/>
      <c r="S29" s="160"/>
      <c r="T29" s="160"/>
      <c r="U29" s="160"/>
      <c r="V29" s="160"/>
      <c r="W29" s="160"/>
      <c r="X29" s="160"/>
      <c r="Y29" s="160"/>
      <c r="Z29" s="160"/>
      <c r="AA29" s="160"/>
      <c r="AB29" s="160"/>
      <c r="AC29" s="160"/>
      <c r="AD29" s="160"/>
      <c r="AE29" s="160"/>
      <c r="AF29" s="160"/>
      <c r="AG29" s="160"/>
      <c r="AH29" s="160"/>
      <c r="AI29" s="165" t="str">
        <f t="shared" si="0"/>
        <v/>
      </c>
      <c r="AJ29" s="94"/>
    </row>
    <row r="30" spans="1:36" ht="60" customHeight="1">
      <c r="A30" s="270" t="str">
        <f>IF('1042Bf Données de base trav.'!A31="","",'1042Bf Données de base trav.'!A31)</f>
        <v/>
      </c>
      <c r="B30" s="271" t="str">
        <f>IF('1042Bf Données de base trav.'!B31="","",'1042Bf Données de base trav.'!B31)</f>
        <v/>
      </c>
      <c r="C30" s="271" t="str">
        <f>IF('1042Bf Données de base trav.'!C31="","",'1042Bf Données de base trav.'!C31)</f>
        <v/>
      </c>
      <c r="D30" s="159"/>
      <c r="E30" s="160"/>
      <c r="F30" s="160"/>
      <c r="G30" s="160"/>
      <c r="H30" s="160"/>
      <c r="I30" s="160"/>
      <c r="J30" s="160"/>
      <c r="K30" s="160"/>
      <c r="L30" s="160"/>
      <c r="M30" s="160"/>
      <c r="N30" s="160"/>
      <c r="O30" s="160"/>
      <c r="P30" s="160"/>
      <c r="Q30" s="160"/>
      <c r="R30" s="160"/>
      <c r="S30" s="160"/>
      <c r="T30" s="160"/>
      <c r="U30" s="160"/>
      <c r="V30" s="160"/>
      <c r="W30" s="160"/>
      <c r="X30" s="160"/>
      <c r="Y30" s="160"/>
      <c r="Z30" s="160"/>
      <c r="AA30" s="160"/>
      <c r="AB30" s="160"/>
      <c r="AC30" s="160"/>
      <c r="AD30" s="160"/>
      <c r="AE30" s="160"/>
      <c r="AF30" s="160"/>
      <c r="AG30" s="160"/>
      <c r="AH30" s="160"/>
      <c r="AI30" s="165" t="str">
        <f t="shared" si="0"/>
        <v/>
      </c>
      <c r="AJ30" s="94"/>
    </row>
    <row r="31" spans="1:36" ht="60" customHeight="1">
      <c r="A31" s="270" t="str">
        <f>IF('1042Bf Données de base trav.'!A32="","",'1042Bf Données de base trav.'!A32)</f>
        <v/>
      </c>
      <c r="B31" s="271" t="str">
        <f>IF('1042Bf Données de base trav.'!B32="","",'1042Bf Données de base trav.'!B32)</f>
        <v/>
      </c>
      <c r="C31" s="271" t="str">
        <f>IF('1042Bf Données de base trav.'!C32="","",'1042Bf Données de base trav.'!C32)</f>
        <v/>
      </c>
      <c r="D31" s="159"/>
      <c r="E31" s="160"/>
      <c r="F31" s="160"/>
      <c r="G31" s="160"/>
      <c r="H31" s="160"/>
      <c r="I31" s="160"/>
      <c r="J31" s="160"/>
      <c r="K31" s="160"/>
      <c r="L31" s="160"/>
      <c r="M31" s="160"/>
      <c r="N31" s="160"/>
      <c r="O31" s="160"/>
      <c r="P31" s="160"/>
      <c r="Q31" s="160"/>
      <c r="R31" s="160"/>
      <c r="S31" s="160"/>
      <c r="T31" s="160"/>
      <c r="U31" s="160"/>
      <c r="V31" s="160"/>
      <c r="W31" s="160"/>
      <c r="X31" s="160"/>
      <c r="Y31" s="160"/>
      <c r="Z31" s="160"/>
      <c r="AA31" s="160"/>
      <c r="AB31" s="160"/>
      <c r="AC31" s="160"/>
      <c r="AD31" s="160"/>
      <c r="AE31" s="160"/>
      <c r="AF31" s="160"/>
      <c r="AG31" s="160"/>
      <c r="AH31" s="160"/>
      <c r="AI31" s="165" t="str">
        <f t="shared" si="0"/>
        <v/>
      </c>
      <c r="AJ31" s="94"/>
    </row>
    <row r="32" spans="1:36" ht="60" customHeight="1">
      <c r="A32" s="270" t="str">
        <f>IF('1042Bf Données de base trav.'!A33="","",'1042Bf Données de base trav.'!A33)</f>
        <v/>
      </c>
      <c r="B32" s="271" t="str">
        <f>IF('1042Bf Données de base trav.'!B33="","",'1042Bf Données de base trav.'!B33)</f>
        <v/>
      </c>
      <c r="C32" s="271" t="str">
        <f>IF('1042Bf Données de base trav.'!C33="","",'1042Bf Données de base trav.'!C33)</f>
        <v/>
      </c>
      <c r="D32" s="159"/>
      <c r="E32" s="160"/>
      <c r="F32" s="160"/>
      <c r="G32" s="160"/>
      <c r="H32" s="160"/>
      <c r="I32" s="160"/>
      <c r="J32" s="160"/>
      <c r="K32" s="160"/>
      <c r="L32" s="160"/>
      <c r="M32" s="160"/>
      <c r="N32" s="160"/>
      <c r="O32" s="160"/>
      <c r="P32" s="160"/>
      <c r="Q32" s="160"/>
      <c r="R32" s="160"/>
      <c r="S32" s="160"/>
      <c r="T32" s="160"/>
      <c r="U32" s="160"/>
      <c r="V32" s="160"/>
      <c r="W32" s="160"/>
      <c r="X32" s="160"/>
      <c r="Y32" s="160"/>
      <c r="Z32" s="160"/>
      <c r="AA32" s="160"/>
      <c r="AB32" s="160"/>
      <c r="AC32" s="160"/>
      <c r="AD32" s="160"/>
      <c r="AE32" s="160"/>
      <c r="AF32" s="160"/>
      <c r="AG32" s="160"/>
      <c r="AH32" s="160"/>
      <c r="AI32" s="165" t="str">
        <f t="shared" si="0"/>
        <v/>
      </c>
      <c r="AJ32" s="94"/>
    </row>
    <row r="33" spans="1:36" ht="60" customHeight="1">
      <c r="A33" s="270" t="str">
        <f>IF('1042Bf Données de base trav.'!A34="","",'1042Bf Données de base trav.'!A34)</f>
        <v/>
      </c>
      <c r="B33" s="271" t="str">
        <f>IF('1042Bf Données de base trav.'!B34="","",'1042Bf Données de base trav.'!B34)</f>
        <v/>
      </c>
      <c r="C33" s="271" t="str">
        <f>IF('1042Bf Données de base trav.'!C34="","",'1042Bf Données de base trav.'!C34)</f>
        <v/>
      </c>
      <c r="D33" s="159"/>
      <c r="E33" s="160"/>
      <c r="F33" s="160"/>
      <c r="G33" s="160"/>
      <c r="H33" s="160"/>
      <c r="I33" s="160"/>
      <c r="J33" s="160"/>
      <c r="K33" s="160"/>
      <c r="L33" s="160"/>
      <c r="M33" s="160"/>
      <c r="N33" s="160"/>
      <c r="O33" s="160"/>
      <c r="P33" s="160"/>
      <c r="Q33" s="160"/>
      <c r="R33" s="160"/>
      <c r="S33" s="160"/>
      <c r="T33" s="160"/>
      <c r="U33" s="160"/>
      <c r="V33" s="160"/>
      <c r="W33" s="160"/>
      <c r="X33" s="160"/>
      <c r="Y33" s="160"/>
      <c r="Z33" s="160"/>
      <c r="AA33" s="160"/>
      <c r="AB33" s="160"/>
      <c r="AC33" s="160"/>
      <c r="AD33" s="160"/>
      <c r="AE33" s="160"/>
      <c r="AF33" s="160"/>
      <c r="AG33" s="160"/>
      <c r="AH33" s="160"/>
      <c r="AI33" s="165" t="str">
        <f t="shared" si="0"/>
        <v/>
      </c>
      <c r="AJ33" s="94"/>
    </row>
    <row r="34" spans="1:36" ht="60" customHeight="1">
      <c r="A34" s="270" t="str">
        <f>IF('1042Bf Données de base trav.'!A35="","",'1042Bf Données de base trav.'!A35)</f>
        <v/>
      </c>
      <c r="B34" s="271" t="str">
        <f>IF('1042Bf Données de base trav.'!B35="","",'1042Bf Données de base trav.'!B35)</f>
        <v/>
      </c>
      <c r="C34" s="271" t="str">
        <f>IF('1042Bf Données de base trav.'!C35="","",'1042Bf Données de base trav.'!C35)</f>
        <v/>
      </c>
      <c r="D34" s="159"/>
      <c r="E34" s="160"/>
      <c r="F34" s="160"/>
      <c r="G34" s="160"/>
      <c r="H34" s="160"/>
      <c r="I34" s="160"/>
      <c r="J34" s="160"/>
      <c r="K34" s="160"/>
      <c r="L34" s="160"/>
      <c r="M34" s="160"/>
      <c r="N34" s="160"/>
      <c r="O34" s="160"/>
      <c r="P34" s="160"/>
      <c r="Q34" s="160"/>
      <c r="R34" s="160"/>
      <c r="S34" s="160"/>
      <c r="T34" s="160"/>
      <c r="U34" s="160"/>
      <c r="V34" s="160"/>
      <c r="W34" s="160"/>
      <c r="X34" s="160"/>
      <c r="Y34" s="160"/>
      <c r="Z34" s="160"/>
      <c r="AA34" s="160"/>
      <c r="AB34" s="160"/>
      <c r="AC34" s="160"/>
      <c r="AD34" s="160"/>
      <c r="AE34" s="160"/>
      <c r="AF34" s="160"/>
      <c r="AG34" s="160"/>
      <c r="AH34" s="160"/>
      <c r="AI34" s="165" t="str">
        <f t="shared" si="0"/>
        <v/>
      </c>
      <c r="AJ34" s="94"/>
    </row>
    <row r="35" spans="1:36" ht="60" customHeight="1">
      <c r="A35" s="270" t="str">
        <f>IF('1042Bf Données de base trav.'!A36="","",'1042Bf Données de base trav.'!A36)</f>
        <v/>
      </c>
      <c r="B35" s="271" t="str">
        <f>IF('1042Bf Données de base trav.'!B36="","",'1042Bf Données de base trav.'!B36)</f>
        <v/>
      </c>
      <c r="C35" s="271" t="str">
        <f>IF('1042Bf Données de base trav.'!C36="","",'1042Bf Données de base trav.'!C36)</f>
        <v/>
      </c>
      <c r="D35" s="159"/>
      <c r="E35" s="160"/>
      <c r="F35" s="160"/>
      <c r="G35" s="160"/>
      <c r="H35" s="160"/>
      <c r="I35" s="160"/>
      <c r="J35" s="160"/>
      <c r="K35" s="160"/>
      <c r="L35" s="160"/>
      <c r="M35" s="160"/>
      <c r="N35" s="160"/>
      <c r="O35" s="160"/>
      <c r="P35" s="160"/>
      <c r="Q35" s="160"/>
      <c r="R35" s="160"/>
      <c r="S35" s="160"/>
      <c r="T35" s="160"/>
      <c r="U35" s="160"/>
      <c r="V35" s="160"/>
      <c r="W35" s="160"/>
      <c r="X35" s="160"/>
      <c r="Y35" s="160"/>
      <c r="Z35" s="160"/>
      <c r="AA35" s="160"/>
      <c r="AB35" s="160"/>
      <c r="AC35" s="160"/>
      <c r="AD35" s="160"/>
      <c r="AE35" s="160"/>
      <c r="AF35" s="160"/>
      <c r="AG35" s="160"/>
      <c r="AH35" s="160"/>
      <c r="AI35" s="165" t="str">
        <f t="shared" si="0"/>
        <v/>
      </c>
      <c r="AJ35" s="94"/>
    </row>
    <row r="36" spans="1:36" ht="60" customHeight="1">
      <c r="A36" s="270" t="str">
        <f>IF('1042Bf Données de base trav.'!A37="","",'1042Bf Données de base trav.'!A37)</f>
        <v/>
      </c>
      <c r="B36" s="271" t="str">
        <f>IF('1042Bf Données de base trav.'!B37="","",'1042Bf Données de base trav.'!B37)</f>
        <v/>
      </c>
      <c r="C36" s="271" t="str">
        <f>IF('1042Bf Données de base trav.'!C37="","",'1042Bf Données de base trav.'!C37)</f>
        <v/>
      </c>
      <c r="D36" s="159"/>
      <c r="E36" s="160"/>
      <c r="F36" s="160"/>
      <c r="G36" s="160"/>
      <c r="H36" s="160"/>
      <c r="I36" s="160"/>
      <c r="J36" s="160"/>
      <c r="K36" s="160"/>
      <c r="L36" s="160"/>
      <c r="M36" s="160"/>
      <c r="N36" s="160"/>
      <c r="O36" s="160"/>
      <c r="P36" s="160"/>
      <c r="Q36" s="160"/>
      <c r="R36" s="160"/>
      <c r="S36" s="160"/>
      <c r="T36" s="160"/>
      <c r="U36" s="160"/>
      <c r="V36" s="160"/>
      <c r="W36" s="160"/>
      <c r="X36" s="160"/>
      <c r="Y36" s="160"/>
      <c r="Z36" s="160"/>
      <c r="AA36" s="160"/>
      <c r="AB36" s="160"/>
      <c r="AC36" s="160"/>
      <c r="AD36" s="160"/>
      <c r="AE36" s="160"/>
      <c r="AF36" s="160"/>
      <c r="AG36" s="160"/>
      <c r="AH36" s="160"/>
      <c r="AI36" s="165" t="str">
        <f t="shared" si="0"/>
        <v/>
      </c>
      <c r="AJ36" s="94"/>
    </row>
    <row r="37" spans="1:36" ht="60" customHeight="1">
      <c r="A37" s="270" t="str">
        <f>IF('1042Bf Données de base trav.'!A38="","",'1042Bf Données de base trav.'!A38)</f>
        <v/>
      </c>
      <c r="B37" s="271" t="str">
        <f>IF('1042Bf Données de base trav.'!B38="","",'1042Bf Données de base trav.'!B38)</f>
        <v/>
      </c>
      <c r="C37" s="271" t="str">
        <f>IF('1042Bf Données de base trav.'!C38="","",'1042Bf Données de base trav.'!C38)</f>
        <v/>
      </c>
      <c r="D37" s="159"/>
      <c r="E37" s="160"/>
      <c r="F37" s="160"/>
      <c r="G37" s="160"/>
      <c r="H37" s="160"/>
      <c r="I37" s="160"/>
      <c r="J37" s="160"/>
      <c r="K37" s="160"/>
      <c r="L37" s="160"/>
      <c r="M37" s="160"/>
      <c r="N37" s="160"/>
      <c r="O37" s="160"/>
      <c r="P37" s="160"/>
      <c r="Q37" s="160"/>
      <c r="R37" s="160"/>
      <c r="S37" s="160"/>
      <c r="T37" s="160"/>
      <c r="U37" s="160"/>
      <c r="V37" s="160"/>
      <c r="W37" s="160"/>
      <c r="X37" s="160"/>
      <c r="Y37" s="160"/>
      <c r="Z37" s="160"/>
      <c r="AA37" s="160"/>
      <c r="AB37" s="160"/>
      <c r="AC37" s="160"/>
      <c r="AD37" s="160"/>
      <c r="AE37" s="160"/>
      <c r="AF37" s="160"/>
      <c r="AG37" s="160"/>
      <c r="AH37" s="160"/>
      <c r="AI37" s="165" t="str">
        <f t="shared" si="0"/>
        <v/>
      </c>
      <c r="AJ37" s="94"/>
    </row>
    <row r="38" spans="1:36" ht="60" customHeight="1">
      <c r="A38" s="270" t="str">
        <f>IF('1042Bf Données de base trav.'!A39="","",'1042Bf Données de base trav.'!A39)</f>
        <v/>
      </c>
      <c r="B38" s="271" t="str">
        <f>IF('1042Bf Données de base trav.'!B39="","",'1042Bf Données de base trav.'!B39)</f>
        <v/>
      </c>
      <c r="C38" s="271" t="str">
        <f>IF('1042Bf Données de base trav.'!C39="","",'1042Bf Données de base trav.'!C39)</f>
        <v/>
      </c>
      <c r="D38" s="159"/>
      <c r="E38" s="160"/>
      <c r="F38" s="160"/>
      <c r="G38" s="160"/>
      <c r="H38" s="160"/>
      <c r="I38" s="160"/>
      <c r="J38" s="160"/>
      <c r="K38" s="160"/>
      <c r="L38" s="160"/>
      <c r="M38" s="160"/>
      <c r="N38" s="160"/>
      <c r="O38" s="160"/>
      <c r="P38" s="160"/>
      <c r="Q38" s="160"/>
      <c r="R38" s="160"/>
      <c r="S38" s="160"/>
      <c r="T38" s="160"/>
      <c r="U38" s="160"/>
      <c r="V38" s="160"/>
      <c r="W38" s="160"/>
      <c r="X38" s="160"/>
      <c r="Y38" s="160"/>
      <c r="Z38" s="160"/>
      <c r="AA38" s="160"/>
      <c r="AB38" s="160"/>
      <c r="AC38" s="160"/>
      <c r="AD38" s="160"/>
      <c r="AE38" s="160"/>
      <c r="AF38" s="160"/>
      <c r="AG38" s="160"/>
      <c r="AH38" s="160"/>
      <c r="AI38" s="165" t="str">
        <f t="shared" ref="AI38:AI69" si="1">IF(A38="","",SUM(D38:AH38))</f>
        <v/>
      </c>
      <c r="AJ38" s="94"/>
    </row>
    <row r="39" spans="1:36" ht="60" customHeight="1">
      <c r="A39" s="270" t="str">
        <f>IF('1042Bf Données de base trav.'!A40="","",'1042Bf Données de base trav.'!A40)</f>
        <v/>
      </c>
      <c r="B39" s="271" t="str">
        <f>IF('1042Bf Données de base trav.'!B40="","",'1042Bf Données de base trav.'!B40)</f>
        <v/>
      </c>
      <c r="C39" s="271" t="str">
        <f>IF('1042Bf Données de base trav.'!C40="","",'1042Bf Données de base trav.'!C40)</f>
        <v/>
      </c>
      <c r="D39" s="159"/>
      <c r="E39" s="160"/>
      <c r="F39" s="160"/>
      <c r="G39" s="160"/>
      <c r="H39" s="160"/>
      <c r="I39" s="160"/>
      <c r="J39" s="160"/>
      <c r="K39" s="160"/>
      <c r="L39" s="160"/>
      <c r="M39" s="160"/>
      <c r="N39" s="160"/>
      <c r="O39" s="160"/>
      <c r="P39" s="160"/>
      <c r="Q39" s="160"/>
      <c r="R39" s="160"/>
      <c r="S39" s="160"/>
      <c r="T39" s="160"/>
      <c r="U39" s="160"/>
      <c r="V39" s="160"/>
      <c r="W39" s="160"/>
      <c r="X39" s="160"/>
      <c r="Y39" s="160"/>
      <c r="Z39" s="160"/>
      <c r="AA39" s="160"/>
      <c r="AB39" s="160"/>
      <c r="AC39" s="160"/>
      <c r="AD39" s="160"/>
      <c r="AE39" s="160"/>
      <c r="AF39" s="160"/>
      <c r="AG39" s="160"/>
      <c r="AH39" s="160"/>
      <c r="AI39" s="165" t="str">
        <f t="shared" si="1"/>
        <v/>
      </c>
      <c r="AJ39" s="94"/>
    </row>
    <row r="40" spans="1:36" ht="60" customHeight="1">
      <c r="A40" s="270" t="str">
        <f>IF('1042Bf Données de base trav.'!A41="","",'1042Bf Données de base trav.'!A41)</f>
        <v/>
      </c>
      <c r="B40" s="271" t="str">
        <f>IF('1042Bf Données de base trav.'!B41="","",'1042Bf Données de base trav.'!B41)</f>
        <v/>
      </c>
      <c r="C40" s="271" t="str">
        <f>IF('1042Bf Données de base trav.'!C41="","",'1042Bf Données de base trav.'!C41)</f>
        <v/>
      </c>
      <c r="D40" s="159"/>
      <c r="E40" s="160"/>
      <c r="F40" s="160"/>
      <c r="G40" s="160"/>
      <c r="H40" s="160"/>
      <c r="I40" s="160"/>
      <c r="J40" s="160"/>
      <c r="K40" s="160"/>
      <c r="L40" s="160"/>
      <c r="M40" s="160"/>
      <c r="N40" s="160"/>
      <c r="O40" s="160"/>
      <c r="P40" s="160"/>
      <c r="Q40" s="160"/>
      <c r="R40" s="160"/>
      <c r="S40" s="160"/>
      <c r="T40" s="160"/>
      <c r="U40" s="160"/>
      <c r="V40" s="160"/>
      <c r="W40" s="160"/>
      <c r="X40" s="160"/>
      <c r="Y40" s="160"/>
      <c r="Z40" s="160"/>
      <c r="AA40" s="160"/>
      <c r="AB40" s="160"/>
      <c r="AC40" s="160"/>
      <c r="AD40" s="160"/>
      <c r="AE40" s="160"/>
      <c r="AF40" s="160"/>
      <c r="AG40" s="160"/>
      <c r="AH40" s="160"/>
      <c r="AI40" s="165" t="str">
        <f t="shared" si="1"/>
        <v/>
      </c>
      <c r="AJ40" s="94"/>
    </row>
    <row r="41" spans="1:36" ht="60" customHeight="1">
      <c r="A41" s="270" t="str">
        <f>IF('1042Bf Données de base trav.'!A42="","",'1042Bf Données de base trav.'!A42)</f>
        <v/>
      </c>
      <c r="B41" s="271" t="str">
        <f>IF('1042Bf Données de base trav.'!B42="","",'1042Bf Données de base trav.'!B42)</f>
        <v/>
      </c>
      <c r="C41" s="271" t="str">
        <f>IF('1042Bf Données de base trav.'!C42="","",'1042Bf Données de base trav.'!C42)</f>
        <v/>
      </c>
      <c r="D41" s="159"/>
      <c r="E41" s="160"/>
      <c r="F41" s="160"/>
      <c r="G41" s="160"/>
      <c r="H41" s="160"/>
      <c r="I41" s="160"/>
      <c r="J41" s="160"/>
      <c r="K41" s="160"/>
      <c r="L41" s="160"/>
      <c r="M41" s="160"/>
      <c r="N41" s="160"/>
      <c r="O41" s="160"/>
      <c r="P41" s="160"/>
      <c r="Q41" s="160"/>
      <c r="R41" s="160"/>
      <c r="S41" s="160"/>
      <c r="T41" s="160"/>
      <c r="U41" s="160"/>
      <c r="V41" s="160"/>
      <c r="W41" s="160"/>
      <c r="X41" s="160"/>
      <c r="Y41" s="160"/>
      <c r="Z41" s="160"/>
      <c r="AA41" s="160"/>
      <c r="AB41" s="160"/>
      <c r="AC41" s="160"/>
      <c r="AD41" s="160"/>
      <c r="AE41" s="160"/>
      <c r="AF41" s="160"/>
      <c r="AG41" s="160"/>
      <c r="AH41" s="160"/>
      <c r="AI41" s="165" t="str">
        <f t="shared" si="1"/>
        <v/>
      </c>
      <c r="AJ41" s="94"/>
    </row>
    <row r="42" spans="1:36" ht="60" customHeight="1">
      <c r="A42" s="270" t="str">
        <f>IF('1042Bf Données de base trav.'!A43="","",'1042Bf Données de base trav.'!A43)</f>
        <v/>
      </c>
      <c r="B42" s="271" t="str">
        <f>IF('1042Bf Données de base trav.'!B43="","",'1042Bf Données de base trav.'!B43)</f>
        <v/>
      </c>
      <c r="C42" s="271" t="str">
        <f>IF('1042Bf Données de base trav.'!C43="","",'1042Bf Données de base trav.'!C43)</f>
        <v/>
      </c>
      <c r="D42" s="159"/>
      <c r="E42" s="160"/>
      <c r="F42" s="160"/>
      <c r="G42" s="160"/>
      <c r="H42" s="160"/>
      <c r="I42" s="160"/>
      <c r="J42" s="160"/>
      <c r="K42" s="160"/>
      <c r="L42" s="160"/>
      <c r="M42" s="160"/>
      <c r="N42" s="160"/>
      <c r="O42" s="160"/>
      <c r="P42" s="160"/>
      <c r="Q42" s="160"/>
      <c r="R42" s="160"/>
      <c r="S42" s="160"/>
      <c r="T42" s="160"/>
      <c r="U42" s="160"/>
      <c r="V42" s="160"/>
      <c r="W42" s="160"/>
      <c r="X42" s="160"/>
      <c r="Y42" s="160"/>
      <c r="Z42" s="160"/>
      <c r="AA42" s="160"/>
      <c r="AB42" s="160"/>
      <c r="AC42" s="160"/>
      <c r="AD42" s="160"/>
      <c r="AE42" s="160"/>
      <c r="AF42" s="160"/>
      <c r="AG42" s="160"/>
      <c r="AH42" s="160"/>
      <c r="AI42" s="165" t="str">
        <f t="shared" si="1"/>
        <v/>
      </c>
      <c r="AJ42" s="94"/>
    </row>
    <row r="43" spans="1:36" ht="60" customHeight="1">
      <c r="A43" s="270" t="str">
        <f>IF('1042Bf Données de base trav.'!A44="","",'1042Bf Données de base trav.'!A44)</f>
        <v/>
      </c>
      <c r="B43" s="271" t="str">
        <f>IF('1042Bf Données de base trav.'!B44="","",'1042Bf Données de base trav.'!B44)</f>
        <v/>
      </c>
      <c r="C43" s="271" t="str">
        <f>IF('1042Bf Données de base trav.'!C44="","",'1042Bf Données de base trav.'!C44)</f>
        <v/>
      </c>
      <c r="D43" s="159"/>
      <c r="E43" s="160"/>
      <c r="F43" s="160"/>
      <c r="G43" s="160"/>
      <c r="H43" s="160"/>
      <c r="I43" s="160"/>
      <c r="J43" s="160"/>
      <c r="K43" s="160"/>
      <c r="L43" s="160"/>
      <c r="M43" s="160"/>
      <c r="N43" s="160"/>
      <c r="O43" s="160"/>
      <c r="P43" s="160"/>
      <c r="Q43" s="160"/>
      <c r="R43" s="160"/>
      <c r="S43" s="160"/>
      <c r="T43" s="160"/>
      <c r="U43" s="160"/>
      <c r="V43" s="160"/>
      <c r="W43" s="160"/>
      <c r="X43" s="160"/>
      <c r="Y43" s="160"/>
      <c r="Z43" s="160"/>
      <c r="AA43" s="160"/>
      <c r="AB43" s="160"/>
      <c r="AC43" s="160"/>
      <c r="AD43" s="160"/>
      <c r="AE43" s="160"/>
      <c r="AF43" s="160"/>
      <c r="AG43" s="160"/>
      <c r="AH43" s="160"/>
      <c r="AI43" s="165" t="str">
        <f t="shared" si="1"/>
        <v/>
      </c>
      <c r="AJ43" s="94"/>
    </row>
    <row r="44" spans="1:36" ht="60" customHeight="1">
      <c r="A44" s="270" t="str">
        <f>IF('1042Bf Données de base trav.'!A45="","",'1042Bf Données de base trav.'!A45)</f>
        <v/>
      </c>
      <c r="B44" s="271" t="str">
        <f>IF('1042Bf Données de base trav.'!B45="","",'1042Bf Données de base trav.'!B45)</f>
        <v/>
      </c>
      <c r="C44" s="271" t="str">
        <f>IF('1042Bf Données de base trav.'!C45="","",'1042Bf Données de base trav.'!C45)</f>
        <v/>
      </c>
      <c r="D44" s="159"/>
      <c r="E44" s="160"/>
      <c r="F44" s="160"/>
      <c r="G44" s="160"/>
      <c r="H44" s="160"/>
      <c r="I44" s="160"/>
      <c r="J44" s="160"/>
      <c r="K44" s="160"/>
      <c r="L44" s="160"/>
      <c r="M44" s="160"/>
      <c r="N44" s="160"/>
      <c r="O44" s="160"/>
      <c r="P44" s="160"/>
      <c r="Q44" s="160"/>
      <c r="R44" s="160"/>
      <c r="S44" s="160"/>
      <c r="T44" s="160"/>
      <c r="U44" s="160"/>
      <c r="V44" s="160"/>
      <c r="W44" s="160"/>
      <c r="X44" s="160"/>
      <c r="Y44" s="160"/>
      <c r="Z44" s="160"/>
      <c r="AA44" s="160"/>
      <c r="AB44" s="160"/>
      <c r="AC44" s="160"/>
      <c r="AD44" s="160"/>
      <c r="AE44" s="160"/>
      <c r="AF44" s="160"/>
      <c r="AG44" s="160"/>
      <c r="AH44" s="160"/>
      <c r="AI44" s="165" t="str">
        <f t="shared" si="1"/>
        <v/>
      </c>
      <c r="AJ44" s="94"/>
    </row>
    <row r="45" spans="1:36" ht="60" customHeight="1">
      <c r="A45" s="270" t="str">
        <f>IF('1042Bf Données de base trav.'!A46="","",'1042Bf Données de base trav.'!A46)</f>
        <v/>
      </c>
      <c r="B45" s="271" t="str">
        <f>IF('1042Bf Données de base trav.'!B46="","",'1042Bf Données de base trav.'!B46)</f>
        <v/>
      </c>
      <c r="C45" s="271" t="str">
        <f>IF('1042Bf Données de base trav.'!C46="","",'1042Bf Données de base trav.'!C46)</f>
        <v/>
      </c>
      <c r="D45" s="159"/>
      <c r="E45" s="160"/>
      <c r="F45" s="160"/>
      <c r="G45" s="160"/>
      <c r="H45" s="160"/>
      <c r="I45" s="160"/>
      <c r="J45" s="160"/>
      <c r="K45" s="160"/>
      <c r="L45" s="160"/>
      <c r="M45" s="160"/>
      <c r="N45" s="160"/>
      <c r="O45" s="160"/>
      <c r="P45" s="160"/>
      <c r="Q45" s="160"/>
      <c r="R45" s="160"/>
      <c r="S45" s="160"/>
      <c r="T45" s="160"/>
      <c r="U45" s="160"/>
      <c r="V45" s="160"/>
      <c r="W45" s="160"/>
      <c r="X45" s="160"/>
      <c r="Y45" s="160"/>
      <c r="Z45" s="160"/>
      <c r="AA45" s="160"/>
      <c r="AB45" s="160"/>
      <c r="AC45" s="160"/>
      <c r="AD45" s="160"/>
      <c r="AE45" s="160"/>
      <c r="AF45" s="160"/>
      <c r="AG45" s="160"/>
      <c r="AH45" s="160"/>
      <c r="AI45" s="165" t="str">
        <f t="shared" si="1"/>
        <v/>
      </c>
      <c r="AJ45" s="94"/>
    </row>
    <row r="46" spans="1:36" ht="60" customHeight="1">
      <c r="A46" s="270" t="str">
        <f>IF('1042Bf Données de base trav.'!A47="","",'1042Bf Données de base trav.'!A47)</f>
        <v/>
      </c>
      <c r="B46" s="271" t="str">
        <f>IF('1042Bf Données de base trav.'!B47="","",'1042Bf Données de base trav.'!B47)</f>
        <v/>
      </c>
      <c r="C46" s="271" t="str">
        <f>IF('1042Bf Données de base trav.'!C47="","",'1042Bf Données de base trav.'!C47)</f>
        <v/>
      </c>
      <c r="D46" s="159"/>
      <c r="E46" s="160"/>
      <c r="F46" s="160"/>
      <c r="G46" s="160"/>
      <c r="H46" s="160"/>
      <c r="I46" s="160"/>
      <c r="J46" s="160"/>
      <c r="K46" s="160"/>
      <c r="L46" s="160"/>
      <c r="M46" s="160"/>
      <c r="N46" s="160"/>
      <c r="O46" s="160"/>
      <c r="P46" s="160"/>
      <c r="Q46" s="160"/>
      <c r="R46" s="160"/>
      <c r="S46" s="160"/>
      <c r="T46" s="160"/>
      <c r="U46" s="160"/>
      <c r="V46" s="160"/>
      <c r="W46" s="160"/>
      <c r="X46" s="160"/>
      <c r="Y46" s="160"/>
      <c r="Z46" s="160"/>
      <c r="AA46" s="160"/>
      <c r="AB46" s="160"/>
      <c r="AC46" s="160"/>
      <c r="AD46" s="160"/>
      <c r="AE46" s="160"/>
      <c r="AF46" s="160"/>
      <c r="AG46" s="160"/>
      <c r="AH46" s="160"/>
      <c r="AI46" s="165" t="str">
        <f t="shared" si="1"/>
        <v/>
      </c>
      <c r="AJ46" s="94"/>
    </row>
    <row r="47" spans="1:36" ht="60" customHeight="1">
      <c r="A47" s="270" t="str">
        <f>IF('1042Bf Données de base trav.'!A48="","",'1042Bf Données de base trav.'!A48)</f>
        <v/>
      </c>
      <c r="B47" s="271" t="str">
        <f>IF('1042Bf Données de base trav.'!B48="","",'1042Bf Données de base trav.'!B48)</f>
        <v/>
      </c>
      <c r="C47" s="271" t="str">
        <f>IF('1042Bf Données de base trav.'!C48="","",'1042Bf Données de base trav.'!C48)</f>
        <v/>
      </c>
      <c r="D47" s="159"/>
      <c r="E47" s="160"/>
      <c r="F47" s="160"/>
      <c r="G47" s="160"/>
      <c r="H47" s="160"/>
      <c r="I47" s="160"/>
      <c r="J47" s="160"/>
      <c r="K47" s="160"/>
      <c r="L47" s="160"/>
      <c r="M47" s="160"/>
      <c r="N47" s="160"/>
      <c r="O47" s="160"/>
      <c r="P47" s="160"/>
      <c r="Q47" s="160"/>
      <c r="R47" s="160"/>
      <c r="S47" s="160"/>
      <c r="T47" s="160"/>
      <c r="U47" s="160"/>
      <c r="V47" s="160"/>
      <c r="W47" s="160"/>
      <c r="X47" s="160"/>
      <c r="Y47" s="160"/>
      <c r="Z47" s="160"/>
      <c r="AA47" s="160"/>
      <c r="AB47" s="160"/>
      <c r="AC47" s="160"/>
      <c r="AD47" s="160"/>
      <c r="AE47" s="160"/>
      <c r="AF47" s="160"/>
      <c r="AG47" s="160"/>
      <c r="AH47" s="160"/>
      <c r="AI47" s="165" t="str">
        <f t="shared" si="1"/>
        <v/>
      </c>
      <c r="AJ47" s="94"/>
    </row>
    <row r="48" spans="1:36" ht="60" customHeight="1">
      <c r="A48" s="270" t="str">
        <f>IF('1042Bf Données de base trav.'!A49="","",'1042Bf Données de base trav.'!A49)</f>
        <v/>
      </c>
      <c r="B48" s="271" t="str">
        <f>IF('1042Bf Données de base trav.'!B49="","",'1042Bf Données de base trav.'!B49)</f>
        <v/>
      </c>
      <c r="C48" s="271" t="str">
        <f>IF('1042Bf Données de base trav.'!C49="","",'1042Bf Données de base trav.'!C49)</f>
        <v/>
      </c>
      <c r="D48" s="159"/>
      <c r="E48" s="160"/>
      <c r="F48" s="160"/>
      <c r="G48" s="160"/>
      <c r="H48" s="160"/>
      <c r="I48" s="160"/>
      <c r="J48" s="160"/>
      <c r="K48" s="160"/>
      <c r="L48" s="160"/>
      <c r="M48" s="160"/>
      <c r="N48" s="160"/>
      <c r="O48" s="160"/>
      <c r="P48" s="160"/>
      <c r="Q48" s="160"/>
      <c r="R48" s="160"/>
      <c r="S48" s="160"/>
      <c r="T48" s="160"/>
      <c r="U48" s="160"/>
      <c r="V48" s="160"/>
      <c r="W48" s="160"/>
      <c r="X48" s="160"/>
      <c r="Y48" s="160"/>
      <c r="Z48" s="160"/>
      <c r="AA48" s="160"/>
      <c r="AB48" s="160"/>
      <c r="AC48" s="160"/>
      <c r="AD48" s="160"/>
      <c r="AE48" s="160"/>
      <c r="AF48" s="160"/>
      <c r="AG48" s="160"/>
      <c r="AH48" s="160"/>
      <c r="AI48" s="165" t="str">
        <f t="shared" si="1"/>
        <v/>
      </c>
      <c r="AJ48" s="94"/>
    </row>
    <row r="49" spans="1:36" ht="60" customHeight="1">
      <c r="A49" s="270" t="str">
        <f>IF('1042Bf Données de base trav.'!A50="","",'1042Bf Données de base trav.'!A50)</f>
        <v/>
      </c>
      <c r="B49" s="271" t="str">
        <f>IF('1042Bf Données de base trav.'!B50="","",'1042Bf Données de base trav.'!B50)</f>
        <v/>
      </c>
      <c r="C49" s="271" t="str">
        <f>IF('1042Bf Données de base trav.'!C50="","",'1042Bf Données de base trav.'!C50)</f>
        <v/>
      </c>
      <c r="D49" s="159"/>
      <c r="E49" s="160"/>
      <c r="F49" s="160"/>
      <c r="G49" s="160"/>
      <c r="H49" s="160"/>
      <c r="I49" s="160"/>
      <c r="J49" s="160"/>
      <c r="K49" s="160"/>
      <c r="L49" s="160"/>
      <c r="M49" s="160"/>
      <c r="N49" s="160"/>
      <c r="O49" s="160"/>
      <c r="P49" s="160"/>
      <c r="Q49" s="160"/>
      <c r="R49" s="160"/>
      <c r="S49" s="160"/>
      <c r="T49" s="160"/>
      <c r="U49" s="160"/>
      <c r="V49" s="160"/>
      <c r="W49" s="160"/>
      <c r="X49" s="160"/>
      <c r="Y49" s="160"/>
      <c r="Z49" s="160"/>
      <c r="AA49" s="160"/>
      <c r="AB49" s="160"/>
      <c r="AC49" s="160"/>
      <c r="AD49" s="160"/>
      <c r="AE49" s="160"/>
      <c r="AF49" s="160"/>
      <c r="AG49" s="160"/>
      <c r="AH49" s="160"/>
      <c r="AI49" s="165" t="str">
        <f t="shared" si="1"/>
        <v/>
      </c>
      <c r="AJ49" s="94"/>
    </row>
    <row r="50" spans="1:36" ht="60" customHeight="1">
      <c r="A50" s="270" t="str">
        <f>IF('1042Bf Données de base trav.'!A51="","",'1042Bf Données de base trav.'!A51)</f>
        <v/>
      </c>
      <c r="B50" s="271" t="str">
        <f>IF('1042Bf Données de base trav.'!B51="","",'1042Bf Données de base trav.'!B51)</f>
        <v/>
      </c>
      <c r="C50" s="271" t="str">
        <f>IF('1042Bf Données de base trav.'!C51="","",'1042Bf Données de base trav.'!C51)</f>
        <v/>
      </c>
      <c r="D50" s="159"/>
      <c r="E50" s="160"/>
      <c r="F50" s="160"/>
      <c r="G50" s="160"/>
      <c r="H50" s="160"/>
      <c r="I50" s="160"/>
      <c r="J50" s="160"/>
      <c r="K50" s="160"/>
      <c r="L50" s="160"/>
      <c r="M50" s="160"/>
      <c r="N50" s="160"/>
      <c r="O50" s="160"/>
      <c r="P50" s="160"/>
      <c r="Q50" s="160"/>
      <c r="R50" s="160"/>
      <c r="S50" s="160"/>
      <c r="T50" s="160"/>
      <c r="U50" s="160"/>
      <c r="V50" s="160"/>
      <c r="W50" s="160"/>
      <c r="X50" s="160"/>
      <c r="Y50" s="160"/>
      <c r="Z50" s="160"/>
      <c r="AA50" s="160"/>
      <c r="AB50" s="160"/>
      <c r="AC50" s="160"/>
      <c r="AD50" s="160"/>
      <c r="AE50" s="160"/>
      <c r="AF50" s="160"/>
      <c r="AG50" s="160"/>
      <c r="AH50" s="160"/>
      <c r="AI50" s="165" t="str">
        <f t="shared" si="1"/>
        <v/>
      </c>
      <c r="AJ50" s="94"/>
    </row>
    <row r="51" spans="1:36" ht="60" customHeight="1">
      <c r="A51" s="270" t="str">
        <f>IF('1042Bf Données de base trav.'!A52="","",'1042Bf Données de base trav.'!A52)</f>
        <v/>
      </c>
      <c r="B51" s="271" t="str">
        <f>IF('1042Bf Données de base trav.'!B52="","",'1042Bf Données de base trav.'!B52)</f>
        <v/>
      </c>
      <c r="C51" s="271" t="str">
        <f>IF('1042Bf Données de base trav.'!C52="","",'1042Bf Données de base trav.'!C52)</f>
        <v/>
      </c>
      <c r="D51" s="159"/>
      <c r="E51" s="160"/>
      <c r="F51" s="160"/>
      <c r="G51" s="160"/>
      <c r="H51" s="160"/>
      <c r="I51" s="160"/>
      <c r="J51" s="160"/>
      <c r="K51" s="160"/>
      <c r="L51" s="160"/>
      <c r="M51" s="160"/>
      <c r="N51" s="160"/>
      <c r="O51" s="160"/>
      <c r="P51" s="160"/>
      <c r="Q51" s="160"/>
      <c r="R51" s="160"/>
      <c r="S51" s="160"/>
      <c r="T51" s="160"/>
      <c r="U51" s="160"/>
      <c r="V51" s="160"/>
      <c r="W51" s="160"/>
      <c r="X51" s="160"/>
      <c r="Y51" s="160"/>
      <c r="Z51" s="160"/>
      <c r="AA51" s="160"/>
      <c r="AB51" s="160"/>
      <c r="AC51" s="160"/>
      <c r="AD51" s="160"/>
      <c r="AE51" s="160"/>
      <c r="AF51" s="160"/>
      <c r="AG51" s="160"/>
      <c r="AH51" s="160"/>
      <c r="AI51" s="165" t="str">
        <f t="shared" si="1"/>
        <v/>
      </c>
      <c r="AJ51" s="94"/>
    </row>
    <row r="52" spans="1:36" ht="60" customHeight="1">
      <c r="A52" s="270" t="str">
        <f>IF('1042Bf Données de base trav.'!A53="","",'1042Bf Données de base trav.'!A53)</f>
        <v/>
      </c>
      <c r="B52" s="271" t="str">
        <f>IF('1042Bf Données de base trav.'!B53="","",'1042Bf Données de base trav.'!B53)</f>
        <v/>
      </c>
      <c r="C52" s="271" t="str">
        <f>IF('1042Bf Données de base trav.'!C53="","",'1042Bf Données de base trav.'!C53)</f>
        <v/>
      </c>
      <c r="D52" s="159"/>
      <c r="E52" s="160"/>
      <c r="F52" s="160"/>
      <c r="G52" s="160"/>
      <c r="H52" s="160"/>
      <c r="I52" s="160"/>
      <c r="J52" s="160"/>
      <c r="K52" s="160"/>
      <c r="L52" s="160"/>
      <c r="M52" s="160"/>
      <c r="N52" s="160"/>
      <c r="O52" s="160"/>
      <c r="P52" s="160"/>
      <c r="Q52" s="160"/>
      <c r="R52" s="160"/>
      <c r="S52" s="160"/>
      <c r="T52" s="160"/>
      <c r="U52" s="160"/>
      <c r="V52" s="160"/>
      <c r="W52" s="160"/>
      <c r="X52" s="160"/>
      <c r="Y52" s="160"/>
      <c r="Z52" s="160"/>
      <c r="AA52" s="160"/>
      <c r="AB52" s="160"/>
      <c r="AC52" s="160"/>
      <c r="AD52" s="160"/>
      <c r="AE52" s="160"/>
      <c r="AF52" s="160"/>
      <c r="AG52" s="160"/>
      <c r="AH52" s="160"/>
      <c r="AI52" s="165" t="str">
        <f t="shared" si="1"/>
        <v/>
      </c>
      <c r="AJ52" s="94"/>
    </row>
    <row r="53" spans="1:36" ht="60" customHeight="1">
      <c r="A53" s="270" t="str">
        <f>IF('1042Bf Données de base trav.'!A54="","",'1042Bf Données de base trav.'!A54)</f>
        <v/>
      </c>
      <c r="B53" s="271" t="str">
        <f>IF('1042Bf Données de base trav.'!B54="","",'1042Bf Données de base trav.'!B54)</f>
        <v/>
      </c>
      <c r="C53" s="271" t="str">
        <f>IF('1042Bf Données de base trav.'!C54="","",'1042Bf Données de base trav.'!C54)</f>
        <v/>
      </c>
      <c r="D53" s="159"/>
      <c r="E53" s="160"/>
      <c r="F53" s="160"/>
      <c r="G53" s="160"/>
      <c r="H53" s="160"/>
      <c r="I53" s="160"/>
      <c r="J53" s="160"/>
      <c r="K53" s="160"/>
      <c r="L53" s="160"/>
      <c r="M53" s="160"/>
      <c r="N53" s="160"/>
      <c r="O53" s="160"/>
      <c r="P53" s="160"/>
      <c r="Q53" s="160"/>
      <c r="R53" s="160"/>
      <c r="S53" s="160"/>
      <c r="T53" s="160"/>
      <c r="U53" s="160"/>
      <c r="V53" s="160"/>
      <c r="W53" s="160"/>
      <c r="X53" s="160"/>
      <c r="Y53" s="160"/>
      <c r="Z53" s="160"/>
      <c r="AA53" s="160"/>
      <c r="AB53" s="160"/>
      <c r="AC53" s="160"/>
      <c r="AD53" s="160"/>
      <c r="AE53" s="160"/>
      <c r="AF53" s="160"/>
      <c r="AG53" s="160"/>
      <c r="AH53" s="160"/>
      <c r="AI53" s="165" t="str">
        <f t="shared" si="1"/>
        <v/>
      </c>
      <c r="AJ53" s="94"/>
    </row>
    <row r="54" spans="1:36" ht="60" customHeight="1">
      <c r="A54" s="270" t="str">
        <f>IF('1042Bf Données de base trav.'!A55="","",'1042Bf Données de base trav.'!A55)</f>
        <v/>
      </c>
      <c r="B54" s="271" t="str">
        <f>IF('1042Bf Données de base trav.'!B55="","",'1042Bf Données de base trav.'!B55)</f>
        <v/>
      </c>
      <c r="C54" s="271" t="str">
        <f>IF('1042Bf Données de base trav.'!C55="","",'1042Bf Données de base trav.'!C55)</f>
        <v/>
      </c>
      <c r="D54" s="159"/>
      <c r="E54" s="160"/>
      <c r="F54" s="160"/>
      <c r="G54" s="160"/>
      <c r="H54" s="160"/>
      <c r="I54" s="160"/>
      <c r="J54" s="160"/>
      <c r="K54" s="160"/>
      <c r="L54" s="160"/>
      <c r="M54" s="160"/>
      <c r="N54" s="160"/>
      <c r="O54" s="160"/>
      <c r="P54" s="160"/>
      <c r="Q54" s="160"/>
      <c r="R54" s="160"/>
      <c r="S54" s="160"/>
      <c r="T54" s="160"/>
      <c r="U54" s="160"/>
      <c r="V54" s="160"/>
      <c r="W54" s="160"/>
      <c r="X54" s="160"/>
      <c r="Y54" s="160"/>
      <c r="Z54" s="160"/>
      <c r="AA54" s="160"/>
      <c r="AB54" s="160"/>
      <c r="AC54" s="160"/>
      <c r="AD54" s="160"/>
      <c r="AE54" s="160"/>
      <c r="AF54" s="160"/>
      <c r="AG54" s="160"/>
      <c r="AH54" s="160"/>
      <c r="AI54" s="165" t="str">
        <f t="shared" si="1"/>
        <v/>
      </c>
      <c r="AJ54" s="94"/>
    </row>
    <row r="55" spans="1:36" ht="60" customHeight="1">
      <c r="A55" s="270" t="str">
        <f>IF('1042Bf Données de base trav.'!A56="","",'1042Bf Données de base trav.'!A56)</f>
        <v/>
      </c>
      <c r="B55" s="271" t="str">
        <f>IF('1042Bf Données de base trav.'!B56="","",'1042Bf Données de base trav.'!B56)</f>
        <v/>
      </c>
      <c r="C55" s="271" t="str">
        <f>IF('1042Bf Données de base trav.'!C56="","",'1042Bf Données de base trav.'!C56)</f>
        <v/>
      </c>
      <c r="D55" s="159"/>
      <c r="E55" s="160"/>
      <c r="F55" s="160"/>
      <c r="G55" s="160"/>
      <c r="H55" s="160"/>
      <c r="I55" s="160"/>
      <c r="J55" s="160"/>
      <c r="K55" s="160"/>
      <c r="L55" s="160"/>
      <c r="M55" s="160"/>
      <c r="N55" s="160"/>
      <c r="O55" s="160"/>
      <c r="P55" s="160"/>
      <c r="Q55" s="160"/>
      <c r="R55" s="160"/>
      <c r="S55" s="160"/>
      <c r="T55" s="160"/>
      <c r="U55" s="160"/>
      <c r="V55" s="160"/>
      <c r="W55" s="160"/>
      <c r="X55" s="160"/>
      <c r="Y55" s="160"/>
      <c r="Z55" s="160"/>
      <c r="AA55" s="160"/>
      <c r="AB55" s="160"/>
      <c r="AC55" s="160"/>
      <c r="AD55" s="160"/>
      <c r="AE55" s="160"/>
      <c r="AF55" s="160"/>
      <c r="AG55" s="160"/>
      <c r="AH55" s="160"/>
      <c r="AI55" s="165" t="str">
        <f t="shared" si="1"/>
        <v/>
      </c>
      <c r="AJ55" s="94"/>
    </row>
    <row r="56" spans="1:36" ht="60" customHeight="1">
      <c r="A56" s="270" t="str">
        <f>IF('1042Bf Données de base trav.'!A57="","",'1042Bf Données de base trav.'!A57)</f>
        <v/>
      </c>
      <c r="B56" s="271" t="str">
        <f>IF('1042Bf Données de base trav.'!B57="","",'1042Bf Données de base trav.'!B57)</f>
        <v/>
      </c>
      <c r="C56" s="271" t="str">
        <f>IF('1042Bf Données de base trav.'!C57="","",'1042Bf Données de base trav.'!C57)</f>
        <v/>
      </c>
      <c r="D56" s="159"/>
      <c r="E56" s="160"/>
      <c r="F56" s="160"/>
      <c r="G56" s="160"/>
      <c r="H56" s="160"/>
      <c r="I56" s="160"/>
      <c r="J56" s="160"/>
      <c r="K56" s="160"/>
      <c r="L56" s="160"/>
      <c r="M56" s="160"/>
      <c r="N56" s="160"/>
      <c r="O56" s="160"/>
      <c r="P56" s="160"/>
      <c r="Q56" s="160"/>
      <c r="R56" s="160"/>
      <c r="S56" s="160"/>
      <c r="T56" s="160"/>
      <c r="U56" s="160"/>
      <c r="V56" s="160"/>
      <c r="W56" s="160"/>
      <c r="X56" s="160"/>
      <c r="Y56" s="160"/>
      <c r="Z56" s="160"/>
      <c r="AA56" s="160"/>
      <c r="AB56" s="160"/>
      <c r="AC56" s="160"/>
      <c r="AD56" s="160"/>
      <c r="AE56" s="160"/>
      <c r="AF56" s="160"/>
      <c r="AG56" s="160"/>
      <c r="AH56" s="160"/>
      <c r="AI56" s="165" t="str">
        <f t="shared" si="1"/>
        <v/>
      </c>
      <c r="AJ56" s="94"/>
    </row>
    <row r="57" spans="1:36" ht="60" customHeight="1">
      <c r="A57" s="270" t="str">
        <f>IF('1042Bf Données de base trav.'!A58="","",'1042Bf Données de base trav.'!A58)</f>
        <v/>
      </c>
      <c r="B57" s="271" t="str">
        <f>IF('1042Bf Données de base trav.'!B58="","",'1042Bf Données de base trav.'!B58)</f>
        <v/>
      </c>
      <c r="C57" s="271" t="str">
        <f>IF('1042Bf Données de base trav.'!C58="","",'1042Bf Données de base trav.'!C58)</f>
        <v/>
      </c>
      <c r="D57" s="159"/>
      <c r="E57" s="160"/>
      <c r="F57" s="160"/>
      <c r="G57" s="160"/>
      <c r="H57" s="160"/>
      <c r="I57" s="160"/>
      <c r="J57" s="160"/>
      <c r="K57" s="160"/>
      <c r="L57" s="160"/>
      <c r="M57" s="160"/>
      <c r="N57" s="160"/>
      <c r="O57" s="160"/>
      <c r="P57" s="160"/>
      <c r="Q57" s="160"/>
      <c r="R57" s="160"/>
      <c r="S57" s="160"/>
      <c r="T57" s="160"/>
      <c r="U57" s="160"/>
      <c r="V57" s="160"/>
      <c r="W57" s="160"/>
      <c r="X57" s="160"/>
      <c r="Y57" s="160"/>
      <c r="Z57" s="160"/>
      <c r="AA57" s="160"/>
      <c r="AB57" s="160"/>
      <c r="AC57" s="160"/>
      <c r="AD57" s="160"/>
      <c r="AE57" s="160"/>
      <c r="AF57" s="160"/>
      <c r="AG57" s="160"/>
      <c r="AH57" s="160"/>
      <c r="AI57" s="165" t="str">
        <f t="shared" si="1"/>
        <v/>
      </c>
      <c r="AJ57" s="94"/>
    </row>
    <row r="58" spans="1:36" ht="60" customHeight="1">
      <c r="A58" s="270" t="str">
        <f>IF('1042Bf Données de base trav.'!A59="","",'1042Bf Données de base trav.'!A59)</f>
        <v/>
      </c>
      <c r="B58" s="271" t="str">
        <f>IF('1042Bf Données de base trav.'!B59="","",'1042Bf Données de base trav.'!B59)</f>
        <v/>
      </c>
      <c r="C58" s="271" t="str">
        <f>IF('1042Bf Données de base trav.'!C59="","",'1042Bf Données de base trav.'!C59)</f>
        <v/>
      </c>
      <c r="D58" s="159"/>
      <c r="E58" s="160"/>
      <c r="F58" s="160"/>
      <c r="G58" s="160"/>
      <c r="H58" s="160"/>
      <c r="I58" s="160"/>
      <c r="J58" s="160"/>
      <c r="K58" s="160"/>
      <c r="L58" s="160"/>
      <c r="M58" s="160"/>
      <c r="N58" s="160"/>
      <c r="O58" s="160"/>
      <c r="P58" s="160"/>
      <c r="Q58" s="160"/>
      <c r="R58" s="160"/>
      <c r="S58" s="160"/>
      <c r="T58" s="160"/>
      <c r="U58" s="160"/>
      <c r="V58" s="160"/>
      <c r="W58" s="160"/>
      <c r="X58" s="160"/>
      <c r="Y58" s="160"/>
      <c r="Z58" s="160"/>
      <c r="AA58" s="160"/>
      <c r="AB58" s="160"/>
      <c r="AC58" s="160"/>
      <c r="AD58" s="160"/>
      <c r="AE58" s="160"/>
      <c r="AF58" s="160"/>
      <c r="AG58" s="160"/>
      <c r="AH58" s="160"/>
      <c r="AI58" s="165" t="str">
        <f t="shared" si="1"/>
        <v/>
      </c>
      <c r="AJ58" s="94"/>
    </row>
    <row r="59" spans="1:36" ht="60" customHeight="1">
      <c r="A59" s="270" t="str">
        <f>IF('1042Bf Données de base trav.'!A60="","",'1042Bf Données de base trav.'!A60)</f>
        <v/>
      </c>
      <c r="B59" s="271" t="str">
        <f>IF('1042Bf Données de base trav.'!B60="","",'1042Bf Données de base trav.'!B60)</f>
        <v/>
      </c>
      <c r="C59" s="271" t="str">
        <f>IF('1042Bf Données de base trav.'!C60="","",'1042Bf Données de base trav.'!C60)</f>
        <v/>
      </c>
      <c r="D59" s="159"/>
      <c r="E59" s="160"/>
      <c r="F59" s="160"/>
      <c r="G59" s="160"/>
      <c r="H59" s="160"/>
      <c r="I59" s="160"/>
      <c r="J59" s="160"/>
      <c r="K59" s="160"/>
      <c r="L59" s="160"/>
      <c r="M59" s="160"/>
      <c r="N59" s="160"/>
      <c r="O59" s="160"/>
      <c r="P59" s="160"/>
      <c r="Q59" s="160"/>
      <c r="R59" s="160"/>
      <c r="S59" s="160"/>
      <c r="T59" s="160"/>
      <c r="U59" s="160"/>
      <c r="V59" s="160"/>
      <c r="W59" s="160"/>
      <c r="X59" s="160"/>
      <c r="Y59" s="160"/>
      <c r="Z59" s="160"/>
      <c r="AA59" s="160"/>
      <c r="AB59" s="160"/>
      <c r="AC59" s="160"/>
      <c r="AD59" s="160"/>
      <c r="AE59" s="160"/>
      <c r="AF59" s="160"/>
      <c r="AG59" s="160"/>
      <c r="AH59" s="160"/>
      <c r="AI59" s="165" t="str">
        <f t="shared" si="1"/>
        <v/>
      </c>
      <c r="AJ59" s="94"/>
    </row>
    <row r="60" spans="1:36" ht="60" customHeight="1">
      <c r="A60" s="270" t="str">
        <f>IF('1042Bf Données de base trav.'!A61="","",'1042Bf Données de base trav.'!A61)</f>
        <v/>
      </c>
      <c r="B60" s="271" t="str">
        <f>IF('1042Bf Données de base trav.'!B61="","",'1042Bf Données de base trav.'!B61)</f>
        <v/>
      </c>
      <c r="C60" s="271" t="str">
        <f>IF('1042Bf Données de base trav.'!C61="","",'1042Bf Données de base trav.'!C61)</f>
        <v/>
      </c>
      <c r="D60" s="159"/>
      <c r="E60" s="160"/>
      <c r="F60" s="160"/>
      <c r="G60" s="160"/>
      <c r="H60" s="160"/>
      <c r="I60" s="160"/>
      <c r="J60" s="160"/>
      <c r="K60" s="160"/>
      <c r="L60" s="160"/>
      <c r="M60" s="160"/>
      <c r="N60" s="160"/>
      <c r="O60" s="160"/>
      <c r="P60" s="160"/>
      <c r="Q60" s="160"/>
      <c r="R60" s="160"/>
      <c r="S60" s="160"/>
      <c r="T60" s="160"/>
      <c r="U60" s="160"/>
      <c r="V60" s="160"/>
      <c r="W60" s="160"/>
      <c r="X60" s="160"/>
      <c r="Y60" s="160"/>
      <c r="Z60" s="160"/>
      <c r="AA60" s="160"/>
      <c r="AB60" s="160"/>
      <c r="AC60" s="160"/>
      <c r="AD60" s="160"/>
      <c r="AE60" s="160"/>
      <c r="AF60" s="160"/>
      <c r="AG60" s="160"/>
      <c r="AH60" s="160"/>
      <c r="AI60" s="165" t="str">
        <f t="shared" si="1"/>
        <v/>
      </c>
      <c r="AJ60" s="94"/>
    </row>
    <row r="61" spans="1:36" ht="60" customHeight="1">
      <c r="A61" s="270" t="str">
        <f>IF('1042Bf Données de base trav.'!A62="","",'1042Bf Données de base trav.'!A62)</f>
        <v/>
      </c>
      <c r="B61" s="271" t="str">
        <f>IF('1042Bf Données de base trav.'!B62="","",'1042Bf Données de base trav.'!B62)</f>
        <v/>
      </c>
      <c r="C61" s="271" t="str">
        <f>IF('1042Bf Données de base trav.'!C62="","",'1042Bf Données de base trav.'!C62)</f>
        <v/>
      </c>
      <c r="D61" s="159"/>
      <c r="E61" s="160"/>
      <c r="F61" s="160"/>
      <c r="G61" s="160"/>
      <c r="H61" s="160"/>
      <c r="I61" s="160"/>
      <c r="J61" s="160"/>
      <c r="K61" s="160"/>
      <c r="L61" s="160"/>
      <c r="M61" s="160"/>
      <c r="N61" s="160"/>
      <c r="O61" s="160"/>
      <c r="P61" s="160"/>
      <c r="Q61" s="160"/>
      <c r="R61" s="160"/>
      <c r="S61" s="160"/>
      <c r="T61" s="160"/>
      <c r="U61" s="160"/>
      <c r="V61" s="160"/>
      <c r="W61" s="160"/>
      <c r="X61" s="160"/>
      <c r="Y61" s="160"/>
      <c r="Z61" s="160"/>
      <c r="AA61" s="160"/>
      <c r="AB61" s="160"/>
      <c r="AC61" s="160"/>
      <c r="AD61" s="160"/>
      <c r="AE61" s="160"/>
      <c r="AF61" s="160"/>
      <c r="AG61" s="160"/>
      <c r="AH61" s="160"/>
      <c r="AI61" s="165" t="str">
        <f t="shared" si="1"/>
        <v/>
      </c>
      <c r="AJ61" s="94"/>
    </row>
    <row r="62" spans="1:36" ht="60" customHeight="1">
      <c r="A62" s="270" t="str">
        <f>IF('1042Bf Données de base trav.'!A63="","",'1042Bf Données de base trav.'!A63)</f>
        <v/>
      </c>
      <c r="B62" s="271" t="str">
        <f>IF('1042Bf Données de base trav.'!B63="","",'1042Bf Données de base trav.'!B63)</f>
        <v/>
      </c>
      <c r="C62" s="271" t="str">
        <f>IF('1042Bf Données de base trav.'!C63="","",'1042Bf Données de base trav.'!C63)</f>
        <v/>
      </c>
      <c r="D62" s="159"/>
      <c r="E62" s="160"/>
      <c r="F62" s="160"/>
      <c r="G62" s="160"/>
      <c r="H62" s="160"/>
      <c r="I62" s="160"/>
      <c r="J62" s="160"/>
      <c r="K62" s="160"/>
      <c r="L62" s="160"/>
      <c r="M62" s="160"/>
      <c r="N62" s="160"/>
      <c r="O62" s="160"/>
      <c r="P62" s="160"/>
      <c r="Q62" s="160"/>
      <c r="R62" s="160"/>
      <c r="S62" s="160"/>
      <c r="T62" s="160"/>
      <c r="U62" s="160"/>
      <c r="V62" s="160"/>
      <c r="W62" s="160"/>
      <c r="X62" s="160"/>
      <c r="Y62" s="160"/>
      <c r="Z62" s="160"/>
      <c r="AA62" s="160"/>
      <c r="AB62" s="160"/>
      <c r="AC62" s="160"/>
      <c r="AD62" s="160"/>
      <c r="AE62" s="160"/>
      <c r="AF62" s="160"/>
      <c r="AG62" s="160"/>
      <c r="AH62" s="160"/>
      <c r="AI62" s="165" t="str">
        <f t="shared" si="1"/>
        <v/>
      </c>
      <c r="AJ62" s="94"/>
    </row>
    <row r="63" spans="1:36" ht="60" customHeight="1">
      <c r="A63" s="270" t="str">
        <f>IF('1042Bf Données de base trav.'!A64="","",'1042Bf Données de base trav.'!A64)</f>
        <v/>
      </c>
      <c r="B63" s="271" t="str">
        <f>IF('1042Bf Données de base trav.'!B64="","",'1042Bf Données de base trav.'!B64)</f>
        <v/>
      </c>
      <c r="C63" s="271" t="str">
        <f>IF('1042Bf Données de base trav.'!C64="","",'1042Bf Données de base trav.'!C64)</f>
        <v/>
      </c>
      <c r="D63" s="159"/>
      <c r="E63" s="160"/>
      <c r="F63" s="160"/>
      <c r="G63" s="160"/>
      <c r="H63" s="160"/>
      <c r="I63" s="160"/>
      <c r="J63" s="160"/>
      <c r="K63" s="160"/>
      <c r="L63" s="160"/>
      <c r="M63" s="160"/>
      <c r="N63" s="160"/>
      <c r="O63" s="160"/>
      <c r="P63" s="160"/>
      <c r="Q63" s="160"/>
      <c r="R63" s="160"/>
      <c r="S63" s="160"/>
      <c r="T63" s="160"/>
      <c r="U63" s="160"/>
      <c r="V63" s="160"/>
      <c r="W63" s="160"/>
      <c r="X63" s="160"/>
      <c r="Y63" s="160"/>
      <c r="Z63" s="160"/>
      <c r="AA63" s="160"/>
      <c r="AB63" s="160"/>
      <c r="AC63" s="160"/>
      <c r="AD63" s="160"/>
      <c r="AE63" s="160"/>
      <c r="AF63" s="160"/>
      <c r="AG63" s="160"/>
      <c r="AH63" s="160"/>
      <c r="AI63" s="165" t="str">
        <f t="shared" si="1"/>
        <v/>
      </c>
      <c r="AJ63" s="94"/>
    </row>
    <row r="64" spans="1:36" ht="60" customHeight="1">
      <c r="A64" s="270" t="str">
        <f>IF('1042Bf Données de base trav.'!A65="","",'1042Bf Données de base trav.'!A65)</f>
        <v/>
      </c>
      <c r="B64" s="271" t="str">
        <f>IF('1042Bf Données de base trav.'!B65="","",'1042Bf Données de base trav.'!B65)</f>
        <v/>
      </c>
      <c r="C64" s="271" t="str">
        <f>IF('1042Bf Données de base trav.'!C65="","",'1042Bf Données de base trav.'!C65)</f>
        <v/>
      </c>
      <c r="D64" s="159"/>
      <c r="E64" s="160"/>
      <c r="F64" s="160"/>
      <c r="G64" s="160"/>
      <c r="H64" s="160"/>
      <c r="I64" s="160"/>
      <c r="J64" s="160"/>
      <c r="K64" s="160"/>
      <c r="L64" s="160"/>
      <c r="M64" s="160"/>
      <c r="N64" s="160"/>
      <c r="O64" s="160"/>
      <c r="P64" s="160"/>
      <c r="Q64" s="160"/>
      <c r="R64" s="160"/>
      <c r="S64" s="160"/>
      <c r="T64" s="160"/>
      <c r="U64" s="160"/>
      <c r="V64" s="160"/>
      <c r="W64" s="160"/>
      <c r="X64" s="160"/>
      <c r="Y64" s="160"/>
      <c r="Z64" s="160"/>
      <c r="AA64" s="160"/>
      <c r="AB64" s="160"/>
      <c r="AC64" s="160"/>
      <c r="AD64" s="160"/>
      <c r="AE64" s="160"/>
      <c r="AF64" s="160"/>
      <c r="AG64" s="160"/>
      <c r="AH64" s="160"/>
      <c r="AI64" s="165" t="str">
        <f t="shared" si="1"/>
        <v/>
      </c>
      <c r="AJ64" s="94"/>
    </row>
    <row r="65" spans="1:36" ht="60" customHeight="1">
      <c r="A65" s="270" t="str">
        <f>IF('1042Bf Données de base trav.'!A66="","",'1042Bf Données de base trav.'!A66)</f>
        <v/>
      </c>
      <c r="B65" s="271" t="str">
        <f>IF('1042Bf Données de base trav.'!B66="","",'1042Bf Données de base trav.'!B66)</f>
        <v/>
      </c>
      <c r="C65" s="271" t="str">
        <f>IF('1042Bf Données de base trav.'!C66="","",'1042Bf Données de base trav.'!C66)</f>
        <v/>
      </c>
      <c r="D65" s="159"/>
      <c r="E65" s="160"/>
      <c r="F65" s="160"/>
      <c r="G65" s="160"/>
      <c r="H65" s="160"/>
      <c r="I65" s="160"/>
      <c r="J65" s="160"/>
      <c r="K65" s="160"/>
      <c r="L65" s="160"/>
      <c r="M65" s="160"/>
      <c r="N65" s="160"/>
      <c r="O65" s="160"/>
      <c r="P65" s="160"/>
      <c r="Q65" s="160"/>
      <c r="R65" s="160"/>
      <c r="S65" s="160"/>
      <c r="T65" s="160"/>
      <c r="U65" s="160"/>
      <c r="V65" s="160"/>
      <c r="W65" s="160"/>
      <c r="X65" s="160"/>
      <c r="Y65" s="160"/>
      <c r="Z65" s="160"/>
      <c r="AA65" s="160"/>
      <c r="AB65" s="160"/>
      <c r="AC65" s="160"/>
      <c r="AD65" s="160"/>
      <c r="AE65" s="160"/>
      <c r="AF65" s="160"/>
      <c r="AG65" s="160"/>
      <c r="AH65" s="160"/>
      <c r="AI65" s="165" t="str">
        <f t="shared" si="1"/>
        <v/>
      </c>
      <c r="AJ65" s="94"/>
    </row>
    <row r="66" spans="1:36" ht="60" customHeight="1">
      <c r="A66" s="270" t="str">
        <f>IF('1042Bf Données de base trav.'!A67="","",'1042Bf Données de base trav.'!A67)</f>
        <v/>
      </c>
      <c r="B66" s="271" t="str">
        <f>IF('1042Bf Données de base trav.'!B67="","",'1042Bf Données de base trav.'!B67)</f>
        <v/>
      </c>
      <c r="C66" s="271" t="str">
        <f>IF('1042Bf Données de base trav.'!C67="","",'1042Bf Données de base trav.'!C67)</f>
        <v/>
      </c>
      <c r="D66" s="159"/>
      <c r="E66" s="160"/>
      <c r="F66" s="160"/>
      <c r="G66" s="160"/>
      <c r="H66" s="160"/>
      <c r="I66" s="160"/>
      <c r="J66" s="160"/>
      <c r="K66" s="160"/>
      <c r="L66" s="160"/>
      <c r="M66" s="160"/>
      <c r="N66" s="160"/>
      <c r="O66" s="160"/>
      <c r="P66" s="160"/>
      <c r="Q66" s="160"/>
      <c r="R66" s="160"/>
      <c r="S66" s="160"/>
      <c r="T66" s="160"/>
      <c r="U66" s="160"/>
      <c r="V66" s="160"/>
      <c r="W66" s="160"/>
      <c r="X66" s="160"/>
      <c r="Y66" s="160"/>
      <c r="Z66" s="160"/>
      <c r="AA66" s="160"/>
      <c r="AB66" s="160"/>
      <c r="AC66" s="160"/>
      <c r="AD66" s="160"/>
      <c r="AE66" s="160"/>
      <c r="AF66" s="160"/>
      <c r="AG66" s="160"/>
      <c r="AH66" s="160"/>
      <c r="AI66" s="165" t="str">
        <f t="shared" si="1"/>
        <v/>
      </c>
      <c r="AJ66" s="94"/>
    </row>
    <row r="67" spans="1:36" ht="60" customHeight="1">
      <c r="A67" s="270" t="str">
        <f>IF('1042Bf Données de base trav.'!A68="","",'1042Bf Données de base trav.'!A68)</f>
        <v/>
      </c>
      <c r="B67" s="271" t="str">
        <f>IF('1042Bf Données de base trav.'!B68="","",'1042Bf Données de base trav.'!B68)</f>
        <v/>
      </c>
      <c r="C67" s="271" t="str">
        <f>IF('1042Bf Données de base trav.'!C68="","",'1042Bf Données de base trav.'!C68)</f>
        <v/>
      </c>
      <c r="D67" s="159"/>
      <c r="E67" s="160"/>
      <c r="F67" s="160"/>
      <c r="G67" s="160"/>
      <c r="H67" s="160"/>
      <c r="I67" s="160"/>
      <c r="J67" s="160"/>
      <c r="K67" s="160"/>
      <c r="L67" s="160"/>
      <c r="M67" s="160"/>
      <c r="N67" s="160"/>
      <c r="O67" s="160"/>
      <c r="P67" s="160"/>
      <c r="Q67" s="160"/>
      <c r="R67" s="160"/>
      <c r="S67" s="160"/>
      <c r="T67" s="160"/>
      <c r="U67" s="160"/>
      <c r="V67" s="160"/>
      <c r="W67" s="160"/>
      <c r="X67" s="160"/>
      <c r="Y67" s="160"/>
      <c r="Z67" s="160"/>
      <c r="AA67" s="160"/>
      <c r="AB67" s="160"/>
      <c r="AC67" s="160"/>
      <c r="AD67" s="160"/>
      <c r="AE67" s="160"/>
      <c r="AF67" s="160"/>
      <c r="AG67" s="160"/>
      <c r="AH67" s="160"/>
      <c r="AI67" s="165" t="str">
        <f t="shared" si="1"/>
        <v/>
      </c>
      <c r="AJ67" s="94"/>
    </row>
    <row r="68" spans="1:36" ht="60" customHeight="1">
      <c r="A68" s="270" t="str">
        <f>IF('1042Bf Données de base trav.'!A69="","",'1042Bf Données de base trav.'!A69)</f>
        <v/>
      </c>
      <c r="B68" s="271" t="str">
        <f>IF('1042Bf Données de base trav.'!B69="","",'1042Bf Données de base trav.'!B69)</f>
        <v/>
      </c>
      <c r="C68" s="271" t="str">
        <f>IF('1042Bf Données de base trav.'!C69="","",'1042Bf Données de base trav.'!C69)</f>
        <v/>
      </c>
      <c r="D68" s="159"/>
      <c r="E68" s="160"/>
      <c r="F68" s="160"/>
      <c r="G68" s="160"/>
      <c r="H68" s="160"/>
      <c r="I68" s="160"/>
      <c r="J68" s="160"/>
      <c r="K68" s="160"/>
      <c r="L68" s="160"/>
      <c r="M68" s="160"/>
      <c r="N68" s="160"/>
      <c r="O68" s="160"/>
      <c r="P68" s="160"/>
      <c r="Q68" s="160"/>
      <c r="R68" s="160"/>
      <c r="S68" s="160"/>
      <c r="T68" s="160"/>
      <c r="U68" s="160"/>
      <c r="V68" s="160"/>
      <c r="W68" s="160"/>
      <c r="X68" s="160"/>
      <c r="Y68" s="160"/>
      <c r="Z68" s="160"/>
      <c r="AA68" s="160"/>
      <c r="AB68" s="160"/>
      <c r="AC68" s="160"/>
      <c r="AD68" s="160"/>
      <c r="AE68" s="160"/>
      <c r="AF68" s="160"/>
      <c r="AG68" s="160"/>
      <c r="AH68" s="160"/>
      <c r="AI68" s="165" t="str">
        <f t="shared" si="1"/>
        <v/>
      </c>
      <c r="AJ68" s="94"/>
    </row>
    <row r="69" spans="1:36" ht="60" customHeight="1">
      <c r="A69" s="270" t="str">
        <f>IF('1042Bf Données de base trav.'!A70="","",'1042Bf Données de base trav.'!A70)</f>
        <v/>
      </c>
      <c r="B69" s="271" t="str">
        <f>IF('1042Bf Données de base trav.'!B70="","",'1042Bf Données de base trav.'!B70)</f>
        <v/>
      </c>
      <c r="C69" s="271" t="str">
        <f>IF('1042Bf Données de base trav.'!C70="","",'1042Bf Données de base trav.'!C70)</f>
        <v/>
      </c>
      <c r="D69" s="159"/>
      <c r="E69" s="160"/>
      <c r="F69" s="160"/>
      <c r="G69" s="160"/>
      <c r="H69" s="160"/>
      <c r="I69" s="160"/>
      <c r="J69" s="160"/>
      <c r="K69" s="160"/>
      <c r="L69" s="160"/>
      <c r="M69" s="160"/>
      <c r="N69" s="160"/>
      <c r="O69" s="160"/>
      <c r="P69" s="160"/>
      <c r="Q69" s="160"/>
      <c r="R69" s="160"/>
      <c r="S69" s="160"/>
      <c r="T69" s="160"/>
      <c r="U69" s="160"/>
      <c r="V69" s="160"/>
      <c r="W69" s="160"/>
      <c r="X69" s="160"/>
      <c r="Y69" s="160"/>
      <c r="Z69" s="160"/>
      <c r="AA69" s="160"/>
      <c r="AB69" s="160"/>
      <c r="AC69" s="160"/>
      <c r="AD69" s="160"/>
      <c r="AE69" s="160"/>
      <c r="AF69" s="160"/>
      <c r="AG69" s="160"/>
      <c r="AH69" s="160"/>
      <c r="AI69" s="165" t="str">
        <f t="shared" si="1"/>
        <v/>
      </c>
      <c r="AJ69" s="94"/>
    </row>
    <row r="70" spans="1:36" ht="60" customHeight="1">
      <c r="A70" s="270" t="str">
        <f>IF('1042Bf Données de base trav.'!A71="","",'1042Bf Données de base trav.'!A71)</f>
        <v/>
      </c>
      <c r="B70" s="271" t="str">
        <f>IF('1042Bf Données de base trav.'!B71="","",'1042Bf Données de base trav.'!B71)</f>
        <v/>
      </c>
      <c r="C70" s="271" t="str">
        <f>IF('1042Bf Données de base trav.'!C71="","",'1042Bf Données de base trav.'!C71)</f>
        <v/>
      </c>
      <c r="D70" s="159"/>
      <c r="E70" s="160"/>
      <c r="F70" s="160"/>
      <c r="G70" s="160"/>
      <c r="H70" s="160"/>
      <c r="I70" s="160"/>
      <c r="J70" s="160"/>
      <c r="K70" s="160"/>
      <c r="L70" s="160"/>
      <c r="M70" s="160"/>
      <c r="N70" s="160"/>
      <c r="O70" s="160"/>
      <c r="P70" s="160"/>
      <c r="Q70" s="160"/>
      <c r="R70" s="160"/>
      <c r="S70" s="160"/>
      <c r="T70" s="160"/>
      <c r="U70" s="160"/>
      <c r="V70" s="160"/>
      <c r="W70" s="160"/>
      <c r="X70" s="160"/>
      <c r="Y70" s="160"/>
      <c r="Z70" s="160"/>
      <c r="AA70" s="160"/>
      <c r="AB70" s="160"/>
      <c r="AC70" s="160"/>
      <c r="AD70" s="160"/>
      <c r="AE70" s="160"/>
      <c r="AF70" s="160"/>
      <c r="AG70" s="160"/>
      <c r="AH70" s="160"/>
      <c r="AI70" s="165" t="str">
        <f t="shared" ref="AI70:AI101" si="2">IF(A70="","",SUM(D70:AH70))</f>
        <v/>
      </c>
      <c r="AJ70" s="94"/>
    </row>
    <row r="71" spans="1:36" ht="60" customHeight="1">
      <c r="A71" s="270" t="str">
        <f>IF('1042Bf Données de base trav.'!A72="","",'1042Bf Données de base trav.'!A72)</f>
        <v/>
      </c>
      <c r="B71" s="271" t="str">
        <f>IF('1042Bf Données de base trav.'!B72="","",'1042Bf Données de base trav.'!B72)</f>
        <v/>
      </c>
      <c r="C71" s="271" t="str">
        <f>IF('1042Bf Données de base trav.'!C72="","",'1042Bf Données de base trav.'!C72)</f>
        <v/>
      </c>
      <c r="D71" s="159"/>
      <c r="E71" s="160"/>
      <c r="F71" s="160"/>
      <c r="G71" s="160"/>
      <c r="H71" s="160"/>
      <c r="I71" s="160"/>
      <c r="J71" s="160"/>
      <c r="K71" s="160"/>
      <c r="L71" s="160"/>
      <c r="M71" s="160"/>
      <c r="N71" s="160"/>
      <c r="O71" s="160"/>
      <c r="P71" s="160"/>
      <c r="Q71" s="160"/>
      <c r="R71" s="160"/>
      <c r="S71" s="160"/>
      <c r="T71" s="160"/>
      <c r="U71" s="160"/>
      <c r="V71" s="160"/>
      <c r="W71" s="160"/>
      <c r="X71" s="160"/>
      <c r="Y71" s="160"/>
      <c r="Z71" s="160"/>
      <c r="AA71" s="160"/>
      <c r="AB71" s="160"/>
      <c r="AC71" s="160"/>
      <c r="AD71" s="160"/>
      <c r="AE71" s="160"/>
      <c r="AF71" s="160"/>
      <c r="AG71" s="160"/>
      <c r="AH71" s="160"/>
      <c r="AI71" s="165" t="str">
        <f t="shared" si="2"/>
        <v/>
      </c>
      <c r="AJ71" s="94"/>
    </row>
    <row r="72" spans="1:36" ht="60" customHeight="1">
      <c r="A72" s="270" t="str">
        <f>IF('1042Bf Données de base trav.'!A73="","",'1042Bf Données de base trav.'!A73)</f>
        <v/>
      </c>
      <c r="B72" s="271" t="str">
        <f>IF('1042Bf Données de base trav.'!B73="","",'1042Bf Données de base trav.'!B73)</f>
        <v/>
      </c>
      <c r="C72" s="271" t="str">
        <f>IF('1042Bf Données de base trav.'!C73="","",'1042Bf Données de base trav.'!C73)</f>
        <v/>
      </c>
      <c r="D72" s="159"/>
      <c r="E72" s="160"/>
      <c r="F72" s="160"/>
      <c r="G72" s="160"/>
      <c r="H72" s="160"/>
      <c r="I72" s="160"/>
      <c r="J72" s="160"/>
      <c r="K72" s="160"/>
      <c r="L72" s="160"/>
      <c r="M72" s="160"/>
      <c r="N72" s="160"/>
      <c r="O72" s="160"/>
      <c r="P72" s="160"/>
      <c r="Q72" s="160"/>
      <c r="R72" s="160"/>
      <c r="S72" s="160"/>
      <c r="T72" s="160"/>
      <c r="U72" s="160"/>
      <c r="V72" s="160"/>
      <c r="W72" s="160"/>
      <c r="X72" s="160"/>
      <c r="Y72" s="160"/>
      <c r="Z72" s="160"/>
      <c r="AA72" s="160"/>
      <c r="AB72" s="160"/>
      <c r="AC72" s="160"/>
      <c r="AD72" s="160"/>
      <c r="AE72" s="160"/>
      <c r="AF72" s="160"/>
      <c r="AG72" s="160"/>
      <c r="AH72" s="160"/>
      <c r="AI72" s="165" t="str">
        <f t="shared" si="2"/>
        <v/>
      </c>
      <c r="AJ72" s="94"/>
    </row>
    <row r="73" spans="1:36" ht="60" customHeight="1">
      <c r="A73" s="270" t="str">
        <f>IF('1042Bf Données de base trav.'!A74="","",'1042Bf Données de base trav.'!A74)</f>
        <v/>
      </c>
      <c r="B73" s="271" t="str">
        <f>IF('1042Bf Données de base trav.'!B74="","",'1042Bf Données de base trav.'!B74)</f>
        <v/>
      </c>
      <c r="C73" s="271" t="str">
        <f>IF('1042Bf Données de base trav.'!C74="","",'1042Bf Données de base trav.'!C74)</f>
        <v/>
      </c>
      <c r="D73" s="159"/>
      <c r="E73" s="160"/>
      <c r="F73" s="160"/>
      <c r="G73" s="160"/>
      <c r="H73" s="160"/>
      <c r="I73" s="160"/>
      <c r="J73" s="160"/>
      <c r="K73" s="160"/>
      <c r="L73" s="160"/>
      <c r="M73" s="160"/>
      <c r="N73" s="160"/>
      <c r="O73" s="160"/>
      <c r="P73" s="160"/>
      <c r="Q73" s="160"/>
      <c r="R73" s="160"/>
      <c r="S73" s="160"/>
      <c r="T73" s="160"/>
      <c r="U73" s="160"/>
      <c r="V73" s="160"/>
      <c r="W73" s="160"/>
      <c r="X73" s="160"/>
      <c r="Y73" s="160"/>
      <c r="Z73" s="160"/>
      <c r="AA73" s="160"/>
      <c r="AB73" s="160"/>
      <c r="AC73" s="160"/>
      <c r="AD73" s="160"/>
      <c r="AE73" s="160"/>
      <c r="AF73" s="160"/>
      <c r="AG73" s="160"/>
      <c r="AH73" s="160"/>
      <c r="AI73" s="165" t="str">
        <f t="shared" si="2"/>
        <v/>
      </c>
      <c r="AJ73" s="94"/>
    </row>
    <row r="74" spans="1:36" ht="60" customHeight="1">
      <c r="A74" s="270" t="str">
        <f>IF('1042Bf Données de base trav.'!A75="","",'1042Bf Données de base trav.'!A75)</f>
        <v/>
      </c>
      <c r="B74" s="271" t="str">
        <f>IF('1042Bf Données de base trav.'!B75="","",'1042Bf Données de base trav.'!B75)</f>
        <v/>
      </c>
      <c r="C74" s="271" t="str">
        <f>IF('1042Bf Données de base trav.'!C75="","",'1042Bf Données de base trav.'!C75)</f>
        <v/>
      </c>
      <c r="D74" s="159"/>
      <c r="E74" s="160"/>
      <c r="F74" s="160"/>
      <c r="G74" s="160"/>
      <c r="H74" s="160"/>
      <c r="I74" s="160"/>
      <c r="J74" s="160"/>
      <c r="K74" s="160"/>
      <c r="L74" s="160"/>
      <c r="M74" s="160"/>
      <c r="N74" s="160"/>
      <c r="O74" s="160"/>
      <c r="P74" s="160"/>
      <c r="Q74" s="160"/>
      <c r="R74" s="160"/>
      <c r="S74" s="160"/>
      <c r="T74" s="160"/>
      <c r="U74" s="160"/>
      <c r="V74" s="160"/>
      <c r="W74" s="160"/>
      <c r="X74" s="160"/>
      <c r="Y74" s="160"/>
      <c r="Z74" s="160"/>
      <c r="AA74" s="160"/>
      <c r="AB74" s="160"/>
      <c r="AC74" s="160"/>
      <c r="AD74" s="160"/>
      <c r="AE74" s="160"/>
      <c r="AF74" s="160"/>
      <c r="AG74" s="160"/>
      <c r="AH74" s="160"/>
      <c r="AI74" s="165" t="str">
        <f t="shared" si="2"/>
        <v/>
      </c>
      <c r="AJ74" s="94"/>
    </row>
    <row r="75" spans="1:36" ht="60" customHeight="1">
      <c r="A75" s="270" t="str">
        <f>IF('1042Bf Données de base trav.'!A76="","",'1042Bf Données de base trav.'!A76)</f>
        <v/>
      </c>
      <c r="B75" s="271" t="str">
        <f>IF('1042Bf Données de base trav.'!B76="","",'1042Bf Données de base trav.'!B76)</f>
        <v/>
      </c>
      <c r="C75" s="271" t="str">
        <f>IF('1042Bf Données de base trav.'!C76="","",'1042Bf Données de base trav.'!C76)</f>
        <v/>
      </c>
      <c r="D75" s="159"/>
      <c r="E75" s="160"/>
      <c r="F75" s="160"/>
      <c r="G75" s="160"/>
      <c r="H75" s="160"/>
      <c r="I75" s="160"/>
      <c r="J75" s="160"/>
      <c r="K75" s="160"/>
      <c r="L75" s="160"/>
      <c r="M75" s="160"/>
      <c r="N75" s="160"/>
      <c r="O75" s="160"/>
      <c r="P75" s="160"/>
      <c r="Q75" s="160"/>
      <c r="R75" s="160"/>
      <c r="S75" s="160"/>
      <c r="T75" s="160"/>
      <c r="U75" s="160"/>
      <c r="V75" s="160"/>
      <c r="W75" s="160"/>
      <c r="X75" s="160"/>
      <c r="Y75" s="160"/>
      <c r="Z75" s="160"/>
      <c r="AA75" s="160"/>
      <c r="AB75" s="160"/>
      <c r="AC75" s="160"/>
      <c r="AD75" s="160"/>
      <c r="AE75" s="160"/>
      <c r="AF75" s="160"/>
      <c r="AG75" s="160"/>
      <c r="AH75" s="160"/>
      <c r="AI75" s="165" t="str">
        <f t="shared" si="2"/>
        <v/>
      </c>
      <c r="AJ75" s="94"/>
    </row>
    <row r="76" spans="1:36" ht="60" customHeight="1">
      <c r="A76" s="270" t="str">
        <f>IF('1042Bf Données de base trav.'!A77="","",'1042Bf Données de base trav.'!A77)</f>
        <v/>
      </c>
      <c r="B76" s="271" t="str">
        <f>IF('1042Bf Données de base trav.'!B77="","",'1042Bf Données de base trav.'!B77)</f>
        <v/>
      </c>
      <c r="C76" s="271" t="str">
        <f>IF('1042Bf Données de base trav.'!C77="","",'1042Bf Données de base trav.'!C77)</f>
        <v/>
      </c>
      <c r="D76" s="159"/>
      <c r="E76" s="160"/>
      <c r="F76" s="160"/>
      <c r="G76" s="160"/>
      <c r="H76" s="160"/>
      <c r="I76" s="160"/>
      <c r="J76" s="160"/>
      <c r="K76" s="160"/>
      <c r="L76" s="160"/>
      <c r="M76" s="160"/>
      <c r="N76" s="160"/>
      <c r="O76" s="160"/>
      <c r="P76" s="160"/>
      <c r="Q76" s="160"/>
      <c r="R76" s="160"/>
      <c r="S76" s="160"/>
      <c r="T76" s="160"/>
      <c r="U76" s="160"/>
      <c r="V76" s="160"/>
      <c r="W76" s="160"/>
      <c r="X76" s="160"/>
      <c r="Y76" s="160"/>
      <c r="Z76" s="160"/>
      <c r="AA76" s="160"/>
      <c r="AB76" s="160"/>
      <c r="AC76" s="160"/>
      <c r="AD76" s="160"/>
      <c r="AE76" s="160"/>
      <c r="AF76" s="160"/>
      <c r="AG76" s="160"/>
      <c r="AH76" s="160"/>
      <c r="AI76" s="165" t="str">
        <f t="shared" si="2"/>
        <v/>
      </c>
      <c r="AJ76" s="94"/>
    </row>
    <row r="77" spans="1:36" ht="60" customHeight="1">
      <c r="A77" s="270" t="str">
        <f>IF('1042Bf Données de base trav.'!A78="","",'1042Bf Données de base trav.'!A78)</f>
        <v/>
      </c>
      <c r="B77" s="271" t="str">
        <f>IF('1042Bf Données de base trav.'!B78="","",'1042Bf Données de base trav.'!B78)</f>
        <v/>
      </c>
      <c r="C77" s="271" t="str">
        <f>IF('1042Bf Données de base trav.'!C78="","",'1042Bf Données de base trav.'!C78)</f>
        <v/>
      </c>
      <c r="D77" s="159"/>
      <c r="E77" s="160"/>
      <c r="F77" s="160"/>
      <c r="G77" s="160"/>
      <c r="H77" s="160"/>
      <c r="I77" s="160"/>
      <c r="J77" s="160"/>
      <c r="K77" s="160"/>
      <c r="L77" s="160"/>
      <c r="M77" s="160"/>
      <c r="N77" s="160"/>
      <c r="O77" s="160"/>
      <c r="P77" s="160"/>
      <c r="Q77" s="160"/>
      <c r="R77" s="160"/>
      <c r="S77" s="160"/>
      <c r="T77" s="160"/>
      <c r="U77" s="160"/>
      <c r="V77" s="160"/>
      <c r="W77" s="160"/>
      <c r="X77" s="160"/>
      <c r="Y77" s="160"/>
      <c r="Z77" s="160"/>
      <c r="AA77" s="160"/>
      <c r="AB77" s="160"/>
      <c r="AC77" s="160"/>
      <c r="AD77" s="160"/>
      <c r="AE77" s="160"/>
      <c r="AF77" s="160"/>
      <c r="AG77" s="160"/>
      <c r="AH77" s="160"/>
      <c r="AI77" s="165" t="str">
        <f t="shared" si="2"/>
        <v/>
      </c>
      <c r="AJ77" s="94"/>
    </row>
    <row r="78" spans="1:36" ht="60" customHeight="1">
      <c r="A78" s="270" t="str">
        <f>IF('1042Bf Données de base trav.'!A79="","",'1042Bf Données de base trav.'!A79)</f>
        <v/>
      </c>
      <c r="B78" s="271" t="str">
        <f>IF('1042Bf Données de base trav.'!B79="","",'1042Bf Données de base trav.'!B79)</f>
        <v/>
      </c>
      <c r="C78" s="271" t="str">
        <f>IF('1042Bf Données de base trav.'!C79="","",'1042Bf Données de base trav.'!C79)</f>
        <v/>
      </c>
      <c r="D78" s="159"/>
      <c r="E78" s="160"/>
      <c r="F78" s="160"/>
      <c r="G78" s="160"/>
      <c r="H78" s="160"/>
      <c r="I78" s="160"/>
      <c r="J78" s="160"/>
      <c r="K78" s="160"/>
      <c r="L78" s="160"/>
      <c r="M78" s="160"/>
      <c r="N78" s="160"/>
      <c r="O78" s="160"/>
      <c r="P78" s="160"/>
      <c r="Q78" s="160"/>
      <c r="R78" s="160"/>
      <c r="S78" s="160"/>
      <c r="T78" s="160"/>
      <c r="U78" s="160"/>
      <c r="V78" s="160"/>
      <c r="W78" s="160"/>
      <c r="X78" s="160"/>
      <c r="Y78" s="160"/>
      <c r="Z78" s="160"/>
      <c r="AA78" s="160"/>
      <c r="AB78" s="160"/>
      <c r="AC78" s="160"/>
      <c r="AD78" s="160"/>
      <c r="AE78" s="160"/>
      <c r="AF78" s="160"/>
      <c r="AG78" s="160"/>
      <c r="AH78" s="160"/>
      <c r="AI78" s="165" t="str">
        <f t="shared" si="2"/>
        <v/>
      </c>
      <c r="AJ78" s="94"/>
    </row>
    <row r="79" spans="1:36" ht="60" customHeight="1">
      <c r="A79" s="270" t="str">
        <f>IF('1042Bf Données de base trav.'!A80="","",'1042Bf Données de base trav.'!A80)</f>
        <v/>
      </c>
      <c r="B79" s="271" t="str">
        <f>IF('1042Bf Données de base trav.'!B80="","",'1042Bf Données de base trav.'!B80)</f>
        <v/>
      </c>
      <c r="C79" s="271" t="str">
        <f>IF('1042Bf Données de base trav.'!C80="","",'1042Bf Données de base trav.'!C80)</f>
        <v/>
      </c>
      <c r="D79" s="159"/>
      <c r="E79" s="160"/>
      <c r="F79" s="160"/>
      <c r="G79" s="160"/>
      <c r="H79" s="160"/>
      <c r="I79" s="160"/>
      <c r="J79" s="160"/>
      <c r="K79" s="160"/>
      <c r="L79" s="160"/>
      <c r="M79" s="160"/>
      <c r="N79" s="160"/>
      <c r="O79" s="160"/>
      <c r="P79" s="160"/>
      <c r="Q79" s="160"/>
      <c r="R79" s="160"/>
      <c r="S79" s="160"/>
      <c r="T79" s="160"/>
      <c r="U79" s="160"/>
      <c r="V79" s="160"/>
      <c r="W79" s="160"/>
      <c r="X79" s="160"/>
      <c r="Y79" s="160"/>
      <c r="Z79" s="160"/>
      <c r="AA79" s="160"/>
      <c r="AB79" s="160"/>
      <c r="AC79" s="160"/>
      <c r="AD79" s="160"/>
      <c r="AE79" s="160"/>
      <c r="AF79" s="160"/>
      <c r="AG79" s="160"/>
      <c r="AH79" s="160"/>
      <c r="AI79" s="165" t="str">
        <f t="shared" si="2"/>
        <v/>
      </c>
      <c r="AJ79" s="94"/>
    </row>
    <row r="80" spans="1:36" ht="60" customHeight="1">
      <c r="A80" s="270" t="str">
        <f>IF('1042Bf Données de base trav.'!A81="","",'1042Bf Données de base trav.'!A81)</f>
        <v/>
      </c>
      <c r="B80" s="271" t="str">
        <f>IF('1042Bf Données de base trav.'!B81="","",'1042Bf Données de base trav.'!B81)</f>
        <v/>
      </c>
      <c r="C80" s="271" t="str">
        <f>IF('1042Bf Données de base trav.'!C81="","",'1042Bf Données de base trav.'!C81)</f>
        <v/>
      </c>
      <c r="D80" s="159"/>
      <c r="E80" s="160"/>
      <c r="F80" s="160"/>
      <c r="G80" s="160"/>
      <c r="H80" s="160"/>
      <c r="I80" s="160"/>
      <c r="J80" s="160"/>
      <c r="K80" s="160"/>
      <c r="L80" s="160"/>
      <c r="M80" s="160"/>
      <c r="N80" s="160"/>
      <c r="O80" s="160"/>
      <c r="P80" s="160"/>
      <c r="Q80" s="160"/>
      <c r="R80" s="160"/>
      <c r="S80" s="160"/>
      <c r="T80" s="160"/>
      <c r="U80" s="160"/>
      <c r="V80" s="160"/>
      <c r="W80" s="160"/>
      <c r="X80" s="160"/>
      <c r="Y80" s="160"/>
      <c r="Z80" s="160"/>
      <c r="AA80" s="160"/>
      <c r="AB80" s="160"/>
      <c r="AC80" s="160"/>
      <c r="AD80" s="160"/>
      <c r="AE80" s="160"/>
      <c r="AF80" s="160"/>
      <c r="AG80" s="160"/>
      <c r="AH80" s="160"/>
      <c r="AI80" s="165" t="str">
        <f t="shared" si="2"/>
        <v/>
      </c>
      <c r="AJ80" s="94"/>
    </row>
    <row r="81" spans="1:36" ht="60" customHeight="1">
      <c r="A81" s="270" t="str">
        <f>IF('1042Bf Données de base trav.'!A82="","",'1042Bf Données de base trav.'!A82)</f>
        <v/>
      </c>
      <c r="B81" s="271" t="str">
        <f>IF('1042Bf Données de base trav.'!B82="","",'1042Bf Données de base trav.'!B82)</f>
        <v/>
      </c>
      <c r="C81" s="271" t="str">
        <f>IF('1042Bf Données de base trav.'!C82="","",'1042Bf Données de base trav.'!C82)</f>
        <v/>
      </c>
      <c r="D81" s="159"/>
      <c r="E81" s="160"/>
      <c r="F81" s="160"/>
      <c r="G81" s="160"/>
      <c r="H81" s="160"/>
      <c r="I81" s="160"/>
      <c r="J81" s="160"/>
      <c r="K81" s="160"/>
      <c r="L81" s="160"/>
      <c r="M81" s="160"/>
      <c r="N81" s="160"/>
      <c r="O81" s="160"/>
      <c r="P81" s="160"/>
      <c r="Q81" s="160"/>
      <c r="R81" s="160"/>
      <c r="S81" s="160"/>
      <c r="T81" s="160"/>
      <c r="U81" s="160"/>
      <c r="V81" s="160"/>
      <c r="W81" s="160"/>
      <c r="X81" s="160"/>
      <c r="Y81" s="160"/>
      <c r="Z81" s="160"/>
      <c r="AA81" s="160"/>
      <c r="AB81" s="160"/>
      <c r="AC81" s="160"/>
      <c r="AD81" s="160"/>
      <c r="AE81" s="160"/>
      <c r="AF81" s="160"/>
      <c r="AG81" s="160"/>
      <c r="AH81" s="160"/>
      <c r="AI81" s="165" t="str">
        <f t="shared" si="2"/>
        <v/>
      </c>
      <c r="AJ81" s="94"/>
    </row>
    <row r="82" spans="1:36" ht="60" customHeight="1">
      <c r="A82" s="270" t="str">
        <f>IF('1042Bf Données de base trav.'!A83="","",'1042Bf Données de base trav.'!A83)</f>
        <v/>
      </c>
      <c r="B82" s="271" t="str">
        <f>IF('1042Bf Données de base trav.'!B83="","",'1042Bf Données de base trav.'!B83)</f>
        <v/>
      </c>
      <c r="C82" s="271" t="str">
        <f>IF('1042Bf Données de base trav.'!C83="","",'1042Bf Données de base trav.'!C83)</f>
        <v/>
      </c>
      <c r="D82" s="159"/>
      <c r="E82" s="160"/>
      <c r="F82" s="160"/>
      <c r="G82" s="160"/>
      <c r="H82" s="160"/>
      <c r="I82" s="160"/>
      <c r="J82" s="160"/>
      <c r="K82" s="160"/>
      <c r="L82" s="160"/>
      <c r="M82" s="160"/>
      <c r="N82" s="160"/>
      <c r="O82" s="160"/>
      <c r="P82" s="160"/>
      <c r="Q82" s="160"/>
      <c r="R82" s="160"/>
      <c r="S82" s="160"/>
      <c r="T82" s="160"/>
      <c r="U82" s="160"/>
      <c r="V82" s="160"/>
      <c r="W82" s="160"/>
      <c r="X82" s="160"/>
      <c r="Y82" s="160"/>
      <c r="Z82" s="160"/>
      <c r="AA82" s="160"/>
      <c r="AB82" s="160"/>
      <c r="AC82" s="160"/>
      <c r="AD82" s="160"/>
      <c r="AE82" s="160"/>
      <c r="AF82" s="160"/>
      <c r="AG82" s="160"/>
      <c r="AH82" s="160"/>
      <c r="AI82" s="165" t="str">
        <f t="shared" si="2"/>
        <v/>
      </c>
      <c r="AJ82" s="94"/>
    </row>
    <row r="83" spans="1:36" ht="60" customHeight="1">
      <c r="A83" s="270" t="str">
        <f>IF('1042Bf Données de base trav.'!A84="","",'1042Bf Données de base trav.'!A84)</f>
        <v/>
      </c>
      <c r="B83" s="271" t="str">
        <f>IF('1042Bf Données de base trav.'!B84="","",'1042Bf Données de base trav.'!B84)</f>
        <v/>
      </c>
      <c r="C83" s="271" t="str">
        <f>IF('1042Bf Données de base trav.'!C84="","",'1042Bf Données de base trav.'!C84)</f>
        <v/>
      </c>
      <c r="D83" s="159"/>
      <c r="E83" s="160"/>
      <c r="F83" s="160"/>
      <c r="G83" s="160"/>
      <c r="H83" s="160"/>
      <c r="I83" s="160"/>
      <c r="J83" s="160"/>
      <c r="K83" s="160"/>
      <c r="L83" s="160"/>
      <c r="M83" s="160"/>
      <c r="N83" s="160"/>
      <c r="O83" s="160"/>
      <c r="P83" s="160"/>
      <c r="Q83" s="160"/>
      <c r="R83" s="160"/>
      <c r="S83" s="160"/>
      <c r="T83" s="160"/>
      <c r="U83" s="160"/>
      <c r="V83" s="160"/>
      <c r="W83" s="160"/>
      <c r="X83" s="160"/>
      <c r="Y83" s="160"/>
      <c r="Z83" s="160"/>
      <c r="AA83" s="160"/>
      <c r="AB83" s="160"/>
      <c r="AC83" s="160"/>
      <c r="AD83" s="160"/>
      <c r="AE83" s="160"/>
      <c r="AF83" s="160"/>
      <c r="AG83" s="160"/>
      <c r="AH83" s="160"/>
      <c r="AI83" s="165" t="str">
        <f t="shared" si="2"/>
        <v/>
      </c>
      <c r="AJ83" s="94"/>
    </row>
    <row r="84" spans="1:36" ht="60" customHeight="1">
      <c r="A84" s="270" t="str">
        <f>IF('1042Bf Données de base trav.'!A85="","",'1042Bf Données de base trav.'!A85)</f>
        <v/>
      </c>
      <c r="B84" s="271" t="str">
        <f>IF('1042Bf Données de base trav.'!B85="","",'1042Bf Données de base trav.'!B85)</f>
        <v/>
      </c>
      <c r="C84" s="271" t="str">
        <f>IF('1042Bf Données de base trav.'!C85="","",'1042Bf Données de base trav.'!C85)</f>
        <v/>
      </c>
      <c r="D84" s="159"/>
      <c r="E84" s="160"/>
      <c r="F84" s="160"/>
      <c r="G84" s="160"/>
      <c r="H84" s="160"/>
      <c r="I84" s="160"/>
      <c r="J84" s="160"/>
      <c r="K84" s="160"/>
      <c r="L84" s="160"/>
      <c r="M84" s="160"/>
      <c r="N84" s="160"/>
      <c r="O84" s="160"/>
      <c r="P84" s="160"/>
      <c r="Q84" s="160"/>
      <c r="R84" s="160"/>
      <c r="S84" s="160"/>
      <c r="T84" s="160"/>
      <c r="U84" s="160"/>
      <c r="V84" s="160"/>
      <c r="W84" s="160"/>
      <c r="X84" s="160"/>
      <c r="Y84" s="160"/>
      <c r="Z84" s="160"/>
      <c r="AA84" s="160"/>
      <c r="AB84" s="160"/>
      <c r="AC84" s="160"/>
      <c r="AD84" s="160"/>
      <c r="AE84" s="160"/>
      <c r="AF84" s="160"/>
      <c r="AG84" s="160"/>
      <c r="AH84" s="160"/>
      <c r="AI84" s="165" t="str">
        <f t="shared" si="2"/>
        <v/>
      </c>
      <c r="AJ84" s="94"/>
    </row>
    <row r="85" spans="1:36" ht="60" customHeight="1">
      <c r="A85" s="270" t="str">
        <f>IF('1042Bf Données de base trav.'!A86="","",'1042Bf Données de base trav.'!A86)</f>
        <v/>
      </c>
      <c r="B85" s="271" t="str">
        <f>IF('1042Bf Données de base trav.'!B86="","",'1042Bf Données de base trav.'!B86)</f>
        <v/>
      </c>
      <c r="C85" s="271" t="str">
        <f>IF('1042Bf Données de base trav.'!C86="","",'1042Bf Données de base trav.'!C86)</f>
        <v/>
      </c>
      <c r="D85" s="159"/>
      <c r="E85" s="160"/>
      <c r="F85" s="160"/>
      <c r="G85" s="160"/>
      <c r="H85" s="160"/>
      <c r="I85" s="160"/>
      <c r="J85" s="160"/>
      <c r="K85" s="160"/>
      <c r="L85" s="160"/>
      <c r="M85" s="160"/>
      <c r="N85" s="160"/>
      <c r="O85" s="160"/>
      <c r="P85" s="160"/>
      <c r="Q85" s="160"/>
      <c r="R85" s="160"/>
      <c r="S85" s="160"/>
      <c r="T85" s="160"/>
      <c r="U85" s="160"/>
      <c r="V85" s="160"/>
      <c r="W85" s="160"/>
      <c r="X85" s="160"/>
      <c r="Y85" s="160"/>
      <c r="Z85" s="160"/>
      <c r="AA85" s="160"/>
      <c r="AB85" s="160"/>
      <c r="AC85" s="160"/>
      <c r="AD85" s="160"/>
      <c r="AE85" s="160"/>
      <c r="AF85" s="160"/>
      <c r="AG85" s="160"/>
      <c r="AH85" s="160"/>
      <c r="AI85" s="165" t="str">
        <f t="shared" si="2"/>
        <v/>
      </c>
      <c r="AJ85" s="94"/>
    </row>
    <row r="86" spans="1:36" ht="60" customHeight="1">
      <c r="A86" s="270" t="str">
        <f>IF('1042Bf Données de base trav.'!A87="","",'1042Bf Données de base trav.'!A87)</f>
        <v/>
      </c>
      <c r="B86" s="271" t="str">
        <f>IF('1042Bf Données de base trav.'!B87="","",'1042Bf Données de base trav.'!B87)</f>
        <v/>
      </c>
      <c r="C86" s="271" t="str">
        <f>IF('1042Bf Données de base trav.'!C87="","",'1042Bf Données de base trav.'!C87)</f>
        <v/>
      </c>
      <c r="D86" s="159"/>
      <c r="E86" s="160"/>
      <c r="F86" s="160"/>
      <c r="G86" s="160"/>
      <c r="H86" s="160"/>
      <c r="I86" s="160"/>
      <c r="J86" s="160"/>
      <c r="K86" s="160"/>
      <c r="L86" s="160"/>
      <c r="M86" s="160"/>
      <c r="N86" s="160"/>
      <c r="O86" s="160"/>
      <c r="P86" s="160"/>
      <c r="Q86" s="160"/>
      <c r="R86" s="160"/>
      <c r="S86" s="160"/>
      <c r="T86" s="160"/>
      <c r="U86" s="160"/>
      <c r="V86" s="160"/>
      <c r="W86" s="160"/>
      <c r="X86" s="160"/>
      <c r="Y86" s="160"/>
      <c r="Z86" s="160"/>
      <c r="AA86" s="160"/>
      <c r="AB86" s="160"/>
      <c r="AC86" s="160"/>
      <c r="AD86" s="160"/>
      <c r="AE86" s="160"/>
      <c r="AF86" s="160"/>
      <c r="AG86" s="160"/>
      <c r="AH86" s="160"/>
      <c r="AI86" s="165" t="str">
        <f t="shared" si="2"/>
        <v/>
      </c>
      <c r="AJ86" s="94"/>
    </row>
    <row r="87" spans="1:36" ht="60" customHeight="1">
      <c r="A87" s="270" t="str">
        <f>IF('1042Bf Données de base trav.'!A88="","",'1042Bf Données de base trav.'!A88)</f>
        <v/>
      </c>
      <c r="B87" s="271" t="str">
        <f>IF('1042Bf Données de base trav.'!B88="","",'1042Bf Données de base trav.'!B88)</f>
        <v/>
      </c>
      <c r="C87" s="271" t="str">
        <f>IF('1042Bf Données de base trav.'!C88="","",'1042Bf Données de base trav.'!C88)</f>
        <v/>
      </c>
      <c r="D87" s="159"/>
      <c r="E87" s="160"/>
      <c r="F87" s="160"/>
      <c r="G87" s="160"/>
      <c r="H87" s="160"/>
      <c r="I87" s="160"/>
      <c r="J87" s="160"/>
      <c r="K87" s="160"/>
      <c r="L87" s="160"/>
      <c r="M87" s="160"/>
      <c r="N87" s="160"/>
      <c r="O87" s="160"/>
      <c r="P87" s="160"/>
      <c r="Q87" s="160"/>
      <c r="R87" s="160"/>
      <c r="S87" s="160"/>
      <c r="T87" s="160"/>
      <c r="U87" s="160"/>
      <c r="V87" s="160"/>
      <c r="W87" s="160"/>
      <c r="X87" s="160"/>
      <c r="Y87" s="160"/>
      <c r="Z87" s="160"/>
      <c r="AA87" s="160"/>
      <c r="AB87" s="160"/>
      <c r="AC87" s="160"/>
      <c r="AD87" s="160"/>
      <c r="AE87" s="160"/>
      <c r="AF87" s="160"/>
      <c r="AG87" s="160"/>
      <c r="AH87" s="160"/>
      <c r="AI87" s="165" t="str">
        <f t="shared" si="2"/>
        <v/>
      </c>
      <c r="AJ87" s="94"/>
    </row>
    <row r="88" spans="1:36" ht="60" customHeight="1">
      <c r="A88" s="270" t="str">
        <f>IF('1042Bf Données de base trav.'!A89="","",'1042Bf Données de base trav.'!A89)</f>
        <v/>
      </c>
      <c r="B88" s="271" t="str">
        <f>IF('1042Bf Données de base trav.'!B89="","",'1042Bf Données de base trav.'!B89)</f>
        <v/>
      </c>
      <c r="C88" s="271" t="str">
        <f>IF('1042Bf Données de base trav.'!C89="","",'1042Bf Données de base trav.'!C89)</f>
        <v/>
      </c>
      <c r="D88" s="159"/>
      <c r="E88" s="160"/>
      <c r="F88" s="160"/>
      <c r="G88" s="160"/>
      <c r="H88" s="160"/>
      <c r="I88" s="160"/>
      <c r="J88" s="160"/>
      <c r="K88" s="160"/>
      <c r="L88" s="160"/>
      <c r="M88" s="160"/>
      <c r="N88" s="160"/>
      <c r="O88" s="160"/>
      <c r="P88" s="160"/>
      <c r="Q88" s="160"/>
      <c r="R88" s="160"/>
      <c r="S88" s="160"/>
      <c r="T88" s="160"/>
      <c r="U88" s="160"/>
      <c r="V88" s="160"/>
      <c r="W88" s="160"/>
      <c r="X88" s="160"/>
      <c r="Y88" s="160"/>
      <c r="Z88" s="160"/>
      <c r="AA88" s="160"/>
      <c r="AB88" s="160"/>
      <c r="AC88" s="160"/>
      <c r="AD88" s="160"/>
      <c r="AE88" s="160"/>
      <c r="AF88" s="160"/>
      <c r="AG88" s="160"/>
      <c r="AH88" s="160"/>
      <c r="AI88" s="165" t="str">
        <f t="shared" si="2"/>
        <v/>
      </c>
      <c r="AJ88" s="94"/>
    </row>
    <row r="89" spans="1:36" ht="60" customHeight="1">
      <c r="A89" s="270" t="str">
        <f>IF('1042Bf Données de base trav.'!A90="","",'1042Bf Données de base trav.'!A90)</f>
        <v/>
      </c>
      <c r="B89" s="271" t="str">
        <f>IF('1042Bf Données de base trav.'!B90="","",'1042Bf Données de base trav.'!B90)</f>
        <v/>
      </c>
      <c r="C89" s="271" t="str">
        <f>IF('1042Bf Données de base trav.'!C90="","",'1042Bf Données de base trav.'!C90)</f>
        <v/>
      </c>
      <c r="D89" s="159"/>
      <c r="E89" s="160"/>
      <c r="F89" s="160"/>
      <c r="G89" s="160"/>
      <c r="H89" s="160"/>
      <c r="I89" s="160"/>
      <c r="J89" s="160"/>
      <c r="K89" s="160"/>
      <c r="L89" s="160"/>
      <c r="M89" s="160"/>
      <c r="N89" s="160"/>
      <c r="O89" s="160"/>
      <c r="P89" s="160"/>
      <c r="Q89" s="160"/>
      <c r="R89" s="160"/>
      <c r="S89" s="160"/>
      <c r="T89" s="160"/>
      <c r="U89" s="160"/>
      <c r="V89" s="160"/>
      <c r="W89" s="160"/>
      <c r="X89" s="160"/>
      <c r="Y89" s="160"/>
      <c r="Z89" s="160"/>
      <c r="AA89" s="160"/>
      <c r="AB89" s="160"/>
      <c r="AC89" s="160"/>
      <c r="AD89" s="160"/>
      <c r="AE89" s="160"/>
      <c r="AF89" s="160"/>
      <c r="AG89" s="160"/>
      <c r="AH89" s="160"/>
      <c r="AI89" s="165" t="str">
        <f t="shared" si="2"/>
        <v/>
      </c>
      <c r="AJ89" s="94"/>
    </row>
    <row r="90" spans="1:36" ht="60" customHeight="1">
      <c r="A90" s="270" t="str">
        <f>IF('1042Bf Données de base trav.'!A91="","",'1042Bf Données de base trav.'!A91)</f>
        <v/>
      </c>
      <c r="B90" s="271" t="str">
        <f>IF('1042Bf Données de base trav.'!B91="","",'1042Bf Données de base trav.'!B91)</f>
        <v/>
      </c>
      <c r="C90" s="271" t="str">
        <f>IF('1042Bf Données de base trav.'!C91="","",'1042Bf Données de base trav.'!C91)</f>
        <v/>
      </c>
      <c r="D90" s="159"/>
      <c r="E90" s="160"/>
      <c r="F90" s="160"/>
      <c r="G90" s="160"/>
      <c r="H90" s="160"/>
      <c r="I90" s="160"/>
      <c r="J90" s="160"/>
      <c r="K90" s="160"/>
      <c r="L90" s="160"/>
      <c r="M90" s="160"/>
      <c r="N90" s="160"/>
      <c r="O90" s="160"/>
      <c r="P90" s="160"/>
      <c r="Q90" s="160"/>
      <c r="R90" s="160"/>
      <c r="S90" s="160"/>
      <c r="T90" s="160"/>
      <c r="U90" s="160"/>
      <c r="V90" s="160"/>
      <c r="W90" s="160"/>
      <c r="X90" s="160"/>
      <c r="Y90" s="160"/>
      <c r="Z90" s="160"/>
      <c r="AA90" s="160"/>
      <c r="AB90" s="160"/>
      <c r="AC90" s="160"/>
      <c r="AD90" s="160"/>
      <c r="AE90" s="160"/>
      <c r="AF90" s="160"/>
      <c r="AG90" s="160"/>
      <c r="AH90" s="160"/>
      <c r="AI90" s="165" t="str">
        <f t="shared" si="2"/>
        <v/>
      </c>
      <c r="AJ90" s="94"/>
    </row>
    <row r="91" spans="1:36" ht="60" customHeight="1">
      <c r="A91" s="270" t="str">
        <f>IF('1042Bf Données de base trav.'!A92="","",'1042Bf Données de base trav.'!A92)</f>
        <v/>
      </c>
      <c r="B91" s="271" t="str">
        <f>IF('1042Bf Données de base trav.'!B92="","",'1042Bf Données de base trav.'!B92)</f>
        <v/>
      </c>
      <c r="C91" s="271" t="str">
        <f>IF('1042Bf Données de base trav.'!C92="","",'1042Bf Données de base trav.'!C92)</f>
        <v/>
      </c>
      <c r="D91" s="159"/>
      <c r="E91" s="160"/>
      <c r="F91" s="160"/>
      <c r="G91" s="160"/>
      <c r="H91" s="160"/>
      <c r="I91" s="160"/>
      <c r="J91" s="160"/>
      <c r="K91" s="160"/>
      <c r="L91" s="160"/>
      <c r="M91" s="160"/>
      <c r="N91" s="160"/>
      <c r="O91" s="160"/>
      <c r="P91" s="160"/>
      <c r="Q91" s="160"/>
      <c r="R91" s="160"/>
      <c r="S91" s="160"/>
      <c r="T91" s="160"/>
      <c r="U91" s="160"/>
      <c r="V91" s="160"/>
      <c r="W91" s="160"/>
      <c r="X91" s="160"/>
      <c r="Y91" s="160"/>
      <c r="Z91" s="160"/>
      <c r="AA91" s="160"/>
      <c r="AB91" s="160"/>
      <c r="AC91" s="160"/>
      <c r="AD91" s="160"/>
      <c r="AE91" s="160"/>
      <c r="AF91" s="160"/>
      <c r="AG91" s="160"/>
      <c r="AH91" s="160"/>
      <c r="AI91" s="165" t="str">
        <f t="shared" si="2"/>
        <v/>
      </c>
      <c r="AJ91" s="94"/>
    </row>
    <row r="92" spans="1:36" ht="60" customHeight="1">
      <c r="A92" s="270" t="str">
        <f>IF('1042Bf Données de base trav.'!A93="","",'1042Bf Données de base trav.'!A93)</f>
        <v/>
      </c>
      <c r="B92" s="271" t="str">
        <f>IF('1042Bf Données de base trav.'!B93="","",'1042Bf Données de base trav.'!B93)</f>
        <v/>
      </c>
      <c r="C92" s="271" t="str">
        <f>IF('1042Bf Données de base trav.'!C93="","",'1042Bf Données de base trav.'!C93)</f>
        <v/>
      </c>
      <c r="D92" s="159"/>
      <c r="E92" s="160"/>
      <c r="F92" s="160"/>
      <c r="G92" s="160"/>
      <c r="H92" s="160"/>
      <c r="I92" s="160"/>
      <c r="J92" s="160"/>
      <c r="K92" s="160"/>
      <c r="L92" s="160"/>
      <c r="M92" s="160"/>
      <c r="N92" s="160"/>
      <c r="O92" s="160"/>
      <c r="P92" s="160"/>
      <c r="Q92" s="160"/>
      <c r="R92" s="160"/>
      <c r="S92" s="160"/>
      <c r="T92" s="160"/>
      <c r="U92" s="160"/>
      <c r="V92" s="160"/>
      <c r="W92" s="160"/>
      <c r="X92" s="160"/>
      <c r="Y92" s="160"/>
      <c r="Z92" s="160"/>
      <c r="AA92" s="160"/>
      <c r="AB92" s="160"/>
      <c r="AC92" s="160"/>
      <c r="AD92" s="160"/>
      <c r="AE92" s="160"/>
      <c r="AF92" s="160"/>
      <c r="AG92" s="160"/>
      <c r="AH92" s="160"/>
      <c r="AI92" s="165" t="str">
        <f t="shared" si="2"/>
        <v/>
      </c>
      <c r="AJ92" s="94"/>
    </row>
    <row r="93" spans="1:36" ht="60" customHeight="1">
      <c r="A93" s="270" t="str">
        <f>IF('1042Bf Données de base trav.'!A94="","",'1042Bf Données de base trav.'!A94)</f>
        <v/>
      </c>
      <c r="B93" s="271" t="str">
        <f>IF('1042Bf Données de base trav.'!B94="","",'1042Bf Données de base trav.'!B94)</f>
        <v/>
      </c>
      <c r="C93" s="271" t="str">
        <f>IF('1042Bf Données de base trav.'!C94="","",'1042Bf Données de base trav.'!C94)</f>
        <v/>
      </c>
      <c r="D93" s="159"/>
      <c r="E93" s="160"/>
      <c r="F93" s="160"/>
      <c r="G93" s="160"/>
      <c r="H93" s="160"/>
      <c r="I93" s="160"/>
      <c r="J93" s="160"/>
      <c r="K93" s="160"/>
      <c r="L93" s="160"/>
      <c r="M93" s="160"/>
      <c r="N93" s="160"/>
      <c r="O93" s="160"/>
      <c r="P93" s="160"/>
      <c r="Q93" s="160"/>
      <c r="R93" s="160"/>
      <c r="S93" s="160"/>
      <c r="T93" s="160"/>
      <c r="U93" s="160"/>
      <c r="V93" s="160"/>
      <c r="W93" s="160"/>
      <c r="X93" s="160"/>
      <c r="Y93" s="160"/>
      <c r="Z93" s="160"/>
      <c r="AA93" s="160"/>
      <c r="AB93" s="160"/>
      <c r="AC93" s="160"/>
      <c r="AD93" s="160"/>
      <c r="AE93" s="160"/>
      <c r="AF93" s="160"/>
      <c r="AG93" s="160"/>
      <c r="AH93" s="160"/>
      <c r="AI93" s="165" t="str">
        <f t="shared" si="2"/>
        <v/>
      </c>
      <c r="AJ93" s="94"/>
    </row>
    <row r="94" spans="1:36" ht="60" customHeight="1">
      <c r="A94" s="270" t="str">
        <f>IF('1042Bf Données de base trav.'!A95="","",'1042Bf Données de base trav.'!A95)</f>
        <v/>
      </c>
      <c r="B94" s="271" t="str">
        <f>IF('1042Bf Données de base trav.'!B95="","",'1042Bf Données de base trav.'!B95)</f>
        <v/>
      </c>
      <c r="C94" s="271" t="str">
        <f>IF('1042Bf Données de base trav.'!C95="","",'1042Bf Données de base trav.'!C95)</f>
        <v/>
      </c>
      <c r="D94" s="159"/>
      <c r="E94" s="160"/>
      <c r="F94" s="160"/>
      <c r="G94" s="160"/>
      <c r="H94" s="160"/>
      <c r="I94" s="160"/>
      <c r="J94" s="160"/>
      <c r="K94" s="160"/>
      <c r="L94" s="160"/>
      <c r="M94" s="160"/>
      <c r="N94" s="160"/>
      <c r="O94" s="160"/>
      <c r="P94" s="160"/>
      <c r="Q94" s="160"/>
      <c r="R94" s="160"/>
      <c r="S94" s="160"/>
      <c r="T94" s="160"/>
      <c r="U94" s="160"/>
      <c r="V94" s="160"/>
      <c r="W94" s="160"/>
      <c r="X94" s="160"/>
      <c r="Y94" s="160"/>
      <c r="Z94" s="160"/>
      <c r="AA94" s="160"/>
      <c r="AB94" s="160"/>
      <c r="AC94" s="160"/>
      <c r="AD94" s="160"/>
      <c r="AE94" s="160"/>
      <c r="AF94" s="160"/>
      <c r="AG94" s="160"/>
      <c r="AH94" s="160"/>
      <c r="AI94" s="165" t="str">
        <f t="shared" si="2"/>
        <v/>
      </c>
      <c r="AJ94" s="94"/>
    </row>
    <row r="95" spans="1:36" ht="60" customHeight="1">
      <c r="A95" s="270" t="str">
        <f>IF('1042Bf Données de base trav.'!A96="","",'1042Bf Données de base trav.'!A96)</f>
        <v/>
      </c>
      <c r="B95" s="271" t="str">
        <f>IF('1042Bf Données de base trav.'!B96="","",'1042Bf Données de base trav.'!B96)</f>
        <v/>
      </c>
      <c r="C95" s="271" t="str">
        <f>IF('1042Bf Données de base trav.'!C96="","",'1042Bf Données de base trav.'!C96)</f>
        <v/>
      </c>
      <c r="D95" s="159"/>
      <c r="E95" s="160"/>
      <c r="F95" s="160"/>
      <c r="G95" s="160"/>
      <c r="H95" s="160"/>
      <c r="I95" s="160"/>
      <c r="J95" s="160"/>
      <c r="K95" s="160"/>
      <c r="L95" s="160"/>
      <c r="M95" s="160"/>
      <c r="N95" s="160"/>
      <c r="O95" s="160"/>
      <c r="P95" s="160"/>
      <c r="Q95" s="160"/>
      <c r="R95" s="160"/>
      <c r="S95" s="160"/>
      <c r="T95" s="160"/>
      <c r="U95" s="160"/>
      <c r="V95" s="160"/>
      <c r="W95" s="160"/>
      <c r="X95" s="160"/>
      <c r="Y95" s="160"/>
      <c r="Z95" s="160"/>
      <c r="AA95" s="160"/>
      <c r="AB95" s="160"/>
      <c r="AC95" s="160"/>
      <c r="AD95" s="160"/>
      <c r="AE95" s="160"/>
      <c r="AF95" s="160"/>
      <c r="AG95" s="160"/>
      <c r="AH95" s="160"/>
      <c r="AI95" s="165" t="str">
        <f t="shared" si="2"/>
        <v/>
      </c>
      <c r="AJ95" s="94"/>
    </row>
    <row r="96" spans="1:36" ht="60" customHeight="1">
      <c r="A96" s="270" t="str">
        <f>IF('1042Bf Données de base trav.'!A97="","",'1042Bf Données de base trav.'!A97)</f>
        <v/>
      </c>
      <c r="B96" s="271" t="str">
        <f>IF('1042Bf Données de base trav.'!B97="","",'1042Bf Données de base trav.'!B97)</f>
        <v/>
      </c>
      <c r="C96" s="271" t="str">
        <f>IF('1042Bf Données de base trav.'!C97="","",'1042Bf Données de base trav.'!C97)</f>
        <v/>
      </c>
      <c r="D96" s="159"/>
      <c r="E96" s="160"/>
      <c r="F96" s="160"/>
      <c r="G96" s="160"/>
      <c r="H96" s="160"/>
      <c r="I96" s="160"/>
      <c r="J96" s="160"/>
      <c r="K96" s="160"/>
      <c r="L96" s="160"/>
      <c r="M96" s="160"/>
      <c r="N96" s="160"/>
      <c r="O96" s="160"/>
      <c r="P96" s="160"/>
      <c r="Q96" s="160"/>
      <c r="R96" s="160"/>
      <c r="S96" s="160"/>
      <c r="T96" s="160"/>
      <c r="U96" s="160"/>
      <c r="V96" s="160"/>
      <c r="W96" s="160"/>
      <c r="X96" s="160"/>
      <c r="Y96" s="160"/>
      <c r="Z96" s="160"/>
      <c r="AA96" s="160"/>
      <c r="AB96" s="160"/>
      <c r="AC96" s="160"/>
      <c r="AD96" s="160"/>
      <c r="AE96" s="160"/>
      <c r="AF96" s="160"/>
      <c r="AG96" s="160"/>
      <c r="AH96" s="160"/>
      <c r="AI96" s="165" t="str">
        <f t="shared" si="2"/>
        <v/>
      </c>
      <c r="AJ96" s="94"/>
    </row>
    <row r="97" spans="1:36" ht="60" customHeight="1">
      <c r="A97" s="270" t="str">
        <f>IF('1042Bf Données de base trav.'!A98="","",'1042Bf Données de base trav.'!A98)</f>
        <v/>
      </c>
      <c r="B97" s="271" t="str">
        <f>IF('1042Bf Données de base trav.'!B98="","",'1042Bf Données de base trav.'!B98)</f>
        <v/>
      </c>
      <c r="C97" s="271" t="str">
        <f>IF('1042Bf Données de base trav.'!C98="","",'1042Bf Données de base trav.'!C98)</f>
        <v/>
      </c>
      <c r="D97" s="159"/>
      <c r="E97" s="160"/>
      <c r="F97" s="160"/>
      <c r="G97" s="160"/>
      <c r="H97" s="160"/>
      <c r="I97" s="160"/>
      <c r="J97" s="160"/>
      <c r="K97" s="160"/>
      <c r="L97" s="160"/>
      <c r="M97" s="160"/>
      <c r="N97" s="160"/>
      <c r="O97" s="160"/>
      <c r="P97" s="160"/>
      <c r="Q97" s="160"/>
      <c r="R97" s="160"/>
      <c r="S97" s="160"/>
      <c r="T97" s="160"/>
      <c r="U97" s="160"/>
      <c r="V97" s="160"/>
      <c r="W97" s="160"/>
      <c r="X97" s="160"/>
      <c r="Y97" s="160"/>
      <c r="Z97" s="160"/>
      <c r="AA97" s="160"/>
      <c r="AB97" s="160"/>
      <c r="AC97" s="160"/>
      <c r="AD97" s="160"/>
      <c r="AE97" s="160"/>
      <c r="AF97" s="160"/>
      <c r="AG97" s="160"/>
      <c r="AH97" s="160"/>
      <c r="AI97" s="165" t="str">
        <f t="shared" si="2"/>
        <v/>
      </c>
      <c r="AJ97" s="94"/>
    </row>
    <row r="98" spans="1:36" ht="60" customHeight="1">
      <c r="A98" s="270" t="str">
        <f>IF('1042Bf Données de base trav.'!A99="","",'1042Bf Données de base trav.'!A99)</f>
        <v/>
      </c>
      <c r="B98" s="271" t="str">
        <f>IF('1042Bf Données de base trav.'!B99="","",'1042Bf Données de base trav.'!B99)</f>
        <v/>
      </c>
      <c r="C98" s="271" t="str">
        <f>IF('1042Bf Données de base trav.'!C99="","",'1042Bf Données de base trav.'!C99)</f>
        <v/>
      </c>
      <c r="D98" s="159"/>
      <c r="E98" s="160"/>
      <c r="F98" s="160"/>
      <c r="G98" s="160"/>
      <c r="H98" s="160"/>
      <c r="I98" s="160"/>
      <c r="J98" s="160"/>
      <c r="K98" s="160"/>
      <c r="L98" s="160"/>
      <c r="M98" s="160"/>
      <c r="N98" s="160"/>
      <c r="O98" s="160"/>
      <c r="P98" s="160"/>
      <c r="Q98" s="160"/>
      <c r="R98" s="160"/>
      <c r="S98" s="160"/>
      <c r="T98" s="160"/>
      <c r="U98" s="160"/>
      <c r="V98" s="160"/>
      <c r="W98" s="160"/>
      <c r="X98" s="160"/>
      <c r="Y98" s="160"/>
      <c r="Z98" s="160"/>
      <c r="AA98" s="160"/>
      <c r="AB98" s="160"/>
      <c r="AC98" s="160"/>
      <c r="AD98" s="160"/>
      <c r="AE98" s="160"/>
      <c r="AF98" s="160"/>
      <c r="AG98" s="160"/>
      <c r="AH98" s="160"/>
      <c r="AI98" s="165" t="str">
        <f t="shared" si="2"/>
        <v/>
      </c>
      <c r="AJ98" s="94"/>
    </row>
    <row r="99" spans="1:36" ht="60" customHeight="1">
      <c r="A99" s="270" t="str">
        <f>IF('1042Bf Données de base trav.'!A100="","",'1042Bf Données de base trav.'!A100)</f>
        <v/>
      </c>
      <c r="B99" s="271" t="str">
        <f>IF('1042Bf Données de base trav.'!B100="","",'1042Bf Données de base trav.'!B100)</f>
        <v/>
      </c>
      <c r="C99" s="271" t="str">
        <f>IF('1042Bf Données de base trav.'!C100="","",'1042Bf Données de base trav.'!C100)</f>
        <v/>
      </c>
      <c r="D99" s="159"/>
      <c r="E99" s="160"/>
      <c r="F99" s="160"/>
      <c r="G99" s="160"/>
      <c r="H99" s="160"/>
      <c r="I99" s="160"/>
      <c r="J99" s="160"/>
      <c r="K99" s="160"/>
      <c r="L99" s="160"/>
      <c r="M99" s="160"/>
      <c r="N99" s="160"/>
      <c r="O99" s="160"/>
      <c r="P99" s="160"/>
      <c r="Q99" s="160"/>
      <c r="R99" s="160"/>
      <c r="S99" s="160"/>
      <c r="T99" s="160"/>
      <c r="U99" s="160"/>
      <c r="V99" s="160"/>
      <c r="W99" s="160"/>
      <c r="X99" s="160"/>
      <c r="Y99" s="160"/>
      <c r="Z99" s="160"/>
      <c r="AA99" s="160"/>
      <c r="AB99" s="160"/>
      <c r="AC99" s="160"/>
      <c r="AD99" s="160"/>
      <c r="AE99" s="160"/>
      <c r="AF99" s="160"/>
      <c r="AG99" s="160"/>
      <c r="AH99" s="160"/>
      <c r="AI99" s="165" t="str">
        <f t="shared" si="2"/>
        <v/>
      </c>
      <c r="AJ99" s="94"/>
    </row>
    <row r="100" spans="1:36" ht="60" customHeight="1">
      <c r="A100" s="270" t="str">
        <f>IF('1042Bf Données de base trav.'!A101="","",'1042Bf Données de base trav.'!A101)</f>
        <v/>
      </c>
      <c r="B100" s="271" t="str">
        <f>IF('1042Bf Données de base trav.'!B101="","",'1042Bf Données de base trav.'!B101)</f>
        <v/>
      </c>
      <c r="C100" s="271" t="str">
        <f>IF('1042Bf Données de base trav.'!C101="","",'1042Bf Données de base trav.'!C101)</f>
        <v/>
      </c>
      <c r="D100" s="159"/>
      <c r="E100" s="160"/>
      <c r="F100" s="160"/>
      <c r="G100" s="160"/>
      <c r="H100" s="160"/>
      <c r="I100" s="160"/>
      <c r="J100" s="160"/>
      <c r="K100" s="160"/>
      <c r="L100" s="160"/>
      <c r="M100" s="160"/>
      <c r="N100" s="160"/>
      <c r="O100" s="160"/>
      <c r="P100" s="160"/>
      <c r="Q100" s="160"/>
      <c r="R100" s="160"/>
      <c r="S100" s="160"/>
      <c r="T100" s="160"/>
      <c r="U100" s="160"/>
      <c r="V100" s="160"/>
      <c r="W100" s="160"/>
      <c r="X100" s="160"/>
      <c r="Y100" s="160"/>
      <c r="Z100" s="160"/>
      <c r="AA100" s="160"/>
      <c r="AB100" s="160"/>
      <c r="AC100" s="160"/>
      <c r="AD100" s="160"/>
      <c r="AE100" s="160"/>
      <c r="AF100" s="160"/>
      <c r="AG100" s="160"/>
      <c r="AH100" s="160"/>
      <c r="AI100" s="165" t="str">
        <f t="shared" si="2"/>
        <v/>
      </c>
      <c r="AJ100" s="94"/>
    </row>
    <row r="101" spans="1:36" ht="60" customHeight="1">
      <c r="A101" s="270" t="str">
        <f>IF('1042Bf Données de base trav.'!A102="","",'1042Bf Données de base trav.'!A102)</f>
        <v/>
      </c>
      <c r="B101" s="271" t="str">
        <f>IF('1042Bf Données de base trav.'!B102="","",'1042Bf Données de base trav.'!B102)</f>
        <v/>
      </c>
      <c r="C101" s="271" t="str">
        <f>IF('1042Bf Données de base trav.'!C102="","",'1042Bf Données de base trav.'!C102)</f>
        <v/>
      </c>
      <c r="D101" s="159"/>
      <c r="E101" s="160"/>
      <c r="F101" s="160"/>
      <c r="G101" s="160"/>
      <c r="H101" s="160"/>
      <c r="I101" s="160"/>
      <c r="J101" s="160"/>
      <c r="K101" s="160"/>
      <c r="L101" s="160"/>
      <c r="M101" s="160"/>
      <c r="N101" s="160"/>
      <c r="O101" s="160"/>
      <c r="P101" s="160"/>
      <c r="Q101" s="160"/>
      <c r="R101" s="160"/>
      <c r="S101" s="160"/>
      <c r="T101" s="160"/>
      <c r="U101" s="160"/>
      <c r="V101" s="160"/>
      <c r="W101" s="160"/>
      <c r="X101" s="160"/>
      <c r="Y101" s="160"/>
      <c r="Z101" s="160"/>
      <c r="AA101" s="160"/>
      <c r="AB101" s="160"/>
      <c r="AC101" s="160"/>
      <c r="AD101" s="160"/>
      <c r="AE101" s="160"/>
      <c r="AF101" s="160"/>
      <c r="AG101" s="160"/>
      <c r="AH101" s="160"/>
      <c r="AI101" s="165" t="str">
        <f t="shared" si="2"/>
        <v/>
      </c>
      <c r="AJ101" s="94"/>
    </row>
    <row r="102" spans="1:36" ht="60" customHeight="1">
      <c r="A102" s="270" t="str">
        <f>IF('1042Bf Données de base trav.'!A103="","",'1042Bf Données de base trav.'!A103)</f>
        <v/>
      </c>
      <c r="B102" s="271" t="str">
        <f>IF('1042Bf Données de base trav.'!B103="","",'1042Bf Données de base trav.'!B103)</f>
        <v/>
      </c>
      <c r="C102" s="271" t="str">
        <f>IF('1042Bf Données de base trav.'!C103="","",'1042Bf Données de base trav.'!C103)</f>
        <v/>
      </c>
      <c r="D102" s="159"/>
      <c r="E102" s="160"/>
      <c r="F102" s="160"/>
      <c r="G102" s="160"/>
      <c r="H102" s="160"/>
      <c r="I102" s="160"/>
      <c r="J102" s="160"/>
      <c r="K102" s="160"/>
      <c r="L102" s="160"/>
      <c r="M102" s="160"/>
      <c r="N102" s="160"/>
      <c r="O102" s="160"/>
      <c r="P102" s="160"/>
      <c r="Q102" s="160"/>
      <c r="R102" s="160"/>
      <c r="S102" s="160"/>
      <c r="T102" s="160"/>
      <c r="U102" s="160"/>
      <c r="V102" s="160"/>
      <c r="W102" s="160"/>
      <c r="X102" s="160"/>
      <c r="Y102" s="160"/>
      <c r="Z102" s="160"/>
      <c r="AA102" s="160"/>
      <c r="AB102" s="160"/>
      <c r="AC102" s="160"/>
      <c r="AD102" s="160"/>
      <c r="AE102" s="160"/>
      <c r="AF102" s="160"/>
      <c r="AG102" s="160"/>
      <c r="AH102" s="160"/>
      <c r="AI102" s="165" t="str">
        <f t="shared" ref="AI102:AI133" si="3">IF(A102="","",SUM(D102:AH102))</f>
        <v/>
      </c>
      <c r="AJ102" s="94"/>
    </row>
    <row r="103" spans="1:36" ht="60" customHeight="1">
      <c r="A103" s="270" t="str">
        <f>IF('1042Bf Données de base trav.'!A104="","",'1042Bf Données de base trav.'!A104)</f>
        <v/>
      </c>
      <c r="B103" s="271" t="str">
        <f>IF('1042Bf Données de base trav.'!B104="","",'1042Bf Données de base trav.'!B104)</f>
        <v/>
      </c>
      <c r="C103" s="271" t="str">
        <f>IF('1042Bf Données de base trav.'!C104="","",'1042Bf Données de base trav.'!C104)</f>
        <v/>
      </c>
      <c r="D103" s="159"/>
      <c r="E103" s="160"/>
      <c r="F103" s="160"/>
      <c r="G103" s="160"/>
      <c r="H103" s="160"/>
      <c r="I103" s="160"/>
      <c r="J103" s="160"/>
      <c r="K103" s="160"/>
      <c r="L103" s="160"/>
      <c r="M103" s="160"/>
      <c r="N103" s="160"/>
      <c r="O103" s="160"/>
      <c r="P103" s="160"/>
      <c r="Q103" s="160"/>
      <c r="R103" s="160"/>
      <c r="S103" s="160"/>
      <c r="T103" s="160"/>
      <c r="U103" s="160"/>
      <c r="V103" s="160"/>
      <c r="W103" s="160"/>
      <c r="X103" s="160"/>
      <c r="Y103" s="160"/>
      <c r="Z103" s="160"/>
      <c r="AA103" s="160"/>
      <c r="AB103" s="160"/>
      <c r="AC103" s="160"/>
      <c r="AD103" s="160"/>
      <c r="AE103" s="160"/>
      <c r="AF103" s="160"/>
      <c r="AG103" s="160"/>
      <c r="AH103" s="160"/>
      <c r="AI103" s="165" t="str">
        <f t="shared" si="3"/>
        <v/>
      </c>
      <c r="AJ103" s="94"/>
    </row>
    <row r="104" spans="1:36" ht="60" customHeight="1">
      <c r="A104" s="270" t="str">
        <f>IF('1042Bf Données de base trav.'!A105="","",'1042Bf Données de base trav.'!A105)</f>
        <v/>
      </c>
      <c r="B104" s="271" t="str">
        <f>IF('1042Bf Données de base trav.'!B105="","",'1042Bf Données de base trav.'!B105)</f>
        <v/>
      </c>
      <c r="C104" s="271" t="str">
        <f>IF('1042Bf Données de base trav.'!C105="","",'1042Bf Données de base trav.'!C105)</f>
        <v/>
      </c>
      <c r="D104" s="159"/>
      <c r="E104" s="160"/>
      <c r="F104" s="160"/>
      <c r="G104" s="160"/>
      <c r="H104" s="160"/>
      <c r="I104" s="160"/>
      <c r="J104" s="160"/>
      <c r="K104" s="160"/>
      <c r="L104" s="160"/>
      <c r="M104" s="160"/>
      <c r="N104" s="160"/>
      <c r="O104" s="160"/>
      <c r="P104" s="160"/>
      <c r="Q104" s="160"/>
      <c r="R104" s="160"/>
      <c r="S104" s="160"/>
      <c r="T104" s="160"/>
      <c r="U104" s="160"/>
      <c r="V104" s="160"/>
      <c r="W104" s="160"/>
      <c r="X104" s="160"/>
      <c r="Y104" s="160"/>
      <c r="Z104" s="160"/>
      <c r="AA104" s="160"/>
      <c r="AB104" s="160"/>
      <c r="AC104" s="160"/>
      <c r="AD104" s="160"/>
      <c r="AE104" s="160"/>
      <c r="AF104" s="160"/>
      <c r="AG104" s="160"/>
      <c r="AH104" s="160"/>
      <c r="AI104" s="165" t="str">
        <f t="shared" si="3"/>
        <v/>
      </c>
      <c r="AJ104" s="94"/>
    </row>
    <row r="105" spans="1:36" ht="60" customHeight="1">
      <c r="A105" s="270" t="str">
        <f>IF('1042Bf Données de base trav.'!A106="","",'1042Bf Données de base trav.'!A106)</f>
        <v/>
      </c>
      <c r="B105" s="271" t="str">
        <f>IF('1042Bf Données de base trav.'!B106="","",'1042Bf Données de base trav.'!B106)</f>
        <v/>
      </c>
      <c r="C105" s="271" t="str">
        <f>IF('1042Bf Données de base trav.'!C106="","",'1042Bf Données de base trav.'!C106)</f>
        <v/>
      </c>
      <c r="D105" s="159"/>
      <c r="E105" s="160"/>
      <c r="F105" s="160"/>
      <c r="G105" s="160"/>
      <c r="H105" s="160"/>
      <c r="I105" s="160"/>
      <c r="J105" s="160"/>
      <c r="K105" s="160"/>
      <c r="L105" s="160"/>
      <c r="M105" s="160"/>
      <c r="N105" s="160"/>
      <c r="O105" s="160"/>
      <c r="P105" s="160"/>
      <c r="Q105" s="160"/>
      <c r="R105" s="160"/>
      <c r="S105" s="160"/>
      <c r="T105" s="160"/>
      <c r="U105" s="160"/>
      <c r="V105" s="160"/>
      <c r="W105" s="160"/>
      <c r="X105" s="160"/>
      <c r="Y105" s="160"/>
      <c r="Z105" s="160"/>
      <c r="AA105" s="160"/>
      <c r="AB105" s="160"/>
      <c r="AC105" s="160"/>
      <c r="AD105" s="160"/>
      <c r="AE105" s="160"/>
      <c r="AF105" s="160"/>
      <c r="AG105" s="160"/>
      <c r="AH105" s="160"/>
      <c r="AI105" s="165" t="str">
        <f t="shared" si="3"/>
        <v/>
      </c>
      <c r="AJ105" s="94"/>
    </row>
    <row r="106" spans="1:36" s="7" customFormat="1" ht="60" customHeight="1">
      <c r="A106" s="270" t="str">
        <f>IF('1042Bf Données de base trav.'!A107="","",'1042Bf Données de base trav.'!A107)</f>
        <v/>
      </c>
      <c r="B106" s="271" t="str">
        <f>IF('1042Bf Données de base trav.'!B107="","",'1042Bf Données de base trav.'!B107)</f>
        <v/>
      </c>
      <c r="C106" s="271" t="str">
        <f>IF('1042Bf Données de base trav.'!C107="","",'1042Bf Données de base trav.'!C107)</f>
        <v/>
      </c>
      <c r="D106" s="265"/>
      <c r="E106" s="266"/>
      <c r="F106" s="266"/>
      <c r="G106" s="266"/>
      <c r="H106" s="266"/>
      <c r="I106" s="266"/>
      <c r="J106" s="266"/>
      <c r="K106" s="266"/>
      <c r="L106" s="266"/>
      <c r="M106" s="266"/>
      <c r="N106" s="266"/>
      <c r="O106" s="266"/>
      <c r="P106" s="266"/>
      <c r="Q106" s="266"/>
      <c r="R106" s="266"/>
      <c r="S106" s="266"/>
      <c r="T106" s="266"/>
      <c r="U106" s="266"/>
      <c r="V106" s="266"/>
      <c r="W106" s="266"/>
      <c r="X106" s="266"/>
      <c r="Y106" s="266"/>
      <c r="Z106" s="266"/>
      <c r="AA106" s="266"/>
      <c r="AB106" s="266"/>
      <c r="AC106" s="266"/>
      <c r="AD106" s="266"/>
      <c r="AE106" s="266"/>
      <c r="AF106" s="266"/>
      <c r="AG106" s="266"/>
      <c r="AH106" s="266"/>
      <c r="AI106" s="267" t="str">
        <f t="shared" si="3"/>
        <v/>
      </c>
      <c r="AJ106" s="93"/>
    </row>
    <row r="107" spans="1:36" ht="60" customHeight="1">
      <c r="A107" s="270" t="str">
        <f>IF('1042Bf Données de base trav.'!A108="","",'1042Bf Données de base trav.'!A108)</f>
        <v/>
      </c>
      <c r="B107" s="271" t="str">
        <f>IF('1042Bf Données de base trav.'!B108="","",'1042Bf Données de base trav.'!B108)</f>
        <v/>
      </c>
      <c r="C107" s="271" t="str">
        <f>IF('1042Bf Données de base trav.'!C108="","",'1042Bf Données de base trav.'!C108)</f>
        <v/>
      </c>
      <c r="D107" s="159"/>
      <c r="E107" s="160"/>
      <c r="F107" s="160"/>
      <c r="G107" s="160"/>
      <c r="H107" s="160"/>
      <c r="I107" s="160"/>
      <c r="J107" s="160"/>
      <c r="K107" s="160"/>
      <c r="L107" s="160"/>
      <c r="M107" s="160"/>
      <c r="N107" s="160"/>
      <c r="O107" s="160"/>
      <c r="P107" s="160"/>
      <c r="Q107" s="160"/>
      <c r="R107" s="160"/>
      <c r="S107" s="160"/>
      <c r="T107" s="160"/>
      <c r="U107" s="160"/>
      <c r="V107" s="160"/>
      <c r="W107" s="160"/>
      <c r="X107" s="160"/>
      <c r="Y107" s="160"/>
      <c r="Z107" s="160"/>
      <c r="AA107" s="160"/>
      <c r="AB107" s="160"/>
      <c r="AC107" s="160"/>
      <c r="AD107" s="160"/>
      <c r="AE107" s="160"/>
      <c r="AF107" s="160"/>
      <c r="AG107" s="160"/>
      <c r="AH107" s="160"/>
      <c r="AI107" s="165" t="str">
        <f t="shared" si="3"/>
        <v/>
      </c>
      <c r="AJ107" s="94"/>
    </row>
    <row r="108" spans="1:36" ht="60" customHeight="1">
      <c r="A108" s="270" t="str">
        <f>IF('1042Bf Données de base trav.'!A109="","",'1042Bf Données de base trav.'!A109)</f>
        <v/>
      </c>
      <c r="B108" s="271" t="str">
        <f>IF('1042Bf Données de base trav.'!B109="","",'1042Bf Données de base trav.'!B109)</f>
        <v/>
      </c>
      <c r="C108" s="271" t="str">
        <f>IF('1042Bf Données de base trav.'!C109="","",'1042Bf Données de base trav.'!C109)</f>
        <v/>
      </c>
      <c r="D108" s="159"/>
      <c r="E108" s="160"/>
      <c r="F108" s="160"/>
      <c r="G108" s="160"/>
      <c r="H108" s="160"/>
      <c r="I108" s="160"/>
      <c r="J108" s="160"/>
      <c r="K108" s="160"/>
      <c r="L108" s="160"/>
      <c r="M108" s="160"/>
      <c r="N108" s="160"/>
      <c r="O108" s="160"/>
      <c r="P108" s="160"/>
      <c r="Q108" s="160"/>
      <c r="R108" s="160"/>
      <c r="S108" s="160"/>
      <c r="T108" s="160"/>
      <c r="U108" s="160"/>
      <c r="V108" s="160"/>
      <c r="W108" s="160"/>
      <c r="X108" s="160"/>
      <c r="Y108" s="160"/>
      <c r="Z108" s="160"/>
      <c r="AA108" s="160"/>
      <c r="AB108" s="160"/>
      <c r="AC108" s="160"/>
      <c r="AD108" s="160"/>
      <c r="AE108" s="160"/>
      <c r="AF108" s="160"/>
      <c r="AG108" s="160"/>
      <c r="AH108" s="160"/>
      <c r="AI108" s="165" t="str">
        <f t="shared" si="3"/>
        <v/>
      </c>
      <c r="AJ108" s="94"/>
    </row>
    <row r="109" spans="1:36" ht="60" customHeight="1">
      <c r="A109" s="270" t="str">
        <f>IF('1042Bf Données de base trav.'!A110="","",'1042Bf Données de base trav.'!A110)</f>
        <v/>
      </c>
      <c r="B109" s="271" t="str">
        <f>IF('1042Bf Données de base trav.'!B110="","",'1042Bf Données de base trav.'!B110)</f>
        <v/>
      </c>
      <c r="C109" s="271" t="str">
        <f>IF('1042Bf Données de base trav.'!C110="","",'1042Bf Données de base trav.'!C110)</f>
        <v/>
      </c>
      <c r="D109" s="159"/>
      <c r="E109" s="160"/>
      <c r="F109" s="160"/>
      <c r="G109" s="160"/>
      <c r="H109" s="160"/>
      <c r="I109" s="160"/>
      <c r="J109" s="160"/>
      <c r="K109" s="160"/>
      <c r="L109" s="160"/>
      <c r="M109" s="160"/>
      <c r="N109" s="160"/>
      <c r="O109" s="160"/>
      <c r="P109" s="160"/>
      <c r="Q109" s="160"/>
      <c r="R109" s="160"/>
      <c r="S109" s="160"/>
      <c r="T109" s="160"/>
      <c r="U109" s="160"/>
      <c r="V109" s="160"/>
      <c r="W109" s="160"/>
      <c r="X109" s="160"/>
      <c r="Y109" s="160"/>
      <c r="Z109" s="160"/>
      <c r="AA109" s="160"/>
      <c r="AB109" s="160"/>
      <c r="AC109" s="160"/>
      <c r="AD109" s="160"/>
      <c r="AE109" s="160"/>
      <c r="AF109" s="160"/>
      <c r="AG109" s="160"/>
      <c r="AH109" s="160"/>
      <c r="AI109" s="165" t="str">
        <f t="shared" si="3"/>
        <v/>
      </c>
      <c r="AJ109" s="94"/>
    </row>
    <row r="110" spans="1:36" ht="60" customHeight="1">
      <c r="A110" s="270" t="str">
        <f>IF('1042Bf Données de base trav.'!A111="","",'1042Bf Données de base trav.'!A111)</f>
        <v/>
      </c>
      <c r="B110" s="271" t="str">
        <f>IF('1042Bf Données de base trav.'!B111="","",'1042Bf Données de base trav.'!B111)</f>
        <v/>
      </c>
      <c r="C110" s="271" t="str">
        <f>IF('1042Bf Données de base trav.'!C111="","",'1042Bf Données de base trav.'!C111)</f>
        <v/>
      </c>
      <c r="D110" s="159"/>
      <c r="E110" s="160"/>
      <c r="F110" s="160"/>
      <c r="G110" s="160"/>
      <c r="H110" s="160"/>
      <c r="I110" s="160"/>
      <c r="J110" s="160"/>
      <c r="K110" s="160"/>
      <c r="L110" s="160"/>
      <c r="M110" s="160"/>
      <c r="N110" s="160"/>
      <c r="O110" s="160"/>
      <c r="P110" s="160"/>
      <c r="Q110" s="160"/>
      <c r="R110" s="160"/>
      <c r="S110" s="160"/>
      <c r="T110" s="160"/>
      <c r="U110" s="160"/>
      <c r="V110" s="160"/>
      <c r="W110" s="160"/>
      <c r="X110" s="160"/>
      <c r="Y110" s="160"/>
      <c r="Z110" s="160"/>
      <c r="AA110" s="160"/>
      <c r="AB110" s="160"/>
      <c r="AC110" s="160"/>
      <c r="AD110" s="160"/>
      <c r="AE110" s="160"/>
      <c r="AF110" s="160"/>
      <c r="AG110" s="160"/>
      <c r="AH110" s="160"/>
      <c r="AI110" s="165" t="str">
        <f t="shared" si="3"/>
        <v/>
      </c>
      <c r="AJ110" s="94"/>
    </row>
    <row r="111" spans="1:36" ht="60" customHeight="1">
      <c r="A111" s="270" t="str">
        <f>IF('1042Bf Données de base trav.'!A112="","",'1042Bf Données de base trav.'!A112)</f>
        <v/>
      </c>
      <c r="B111" s="271" t="str">
        <f>IF('1042Bf Données de base trav.'!B112="","",'1042Bf Données de base trav.'!B112)</f>
        <v/>
      </c>
      <c r="C111" s="271" t="str">
        <f>IF('1042Bf Données de base trav.'!C112="","",'1042Bf Données de base trav.'!C112)</f>
        <v/>
      </c>
      <c r="D111" s="159"/>
      <c r="E111" s="160"/>
      <c r="F111" s="160"/>
      <c r="G111" s="160"/>
      <c r="H111" s="160"/>
      <c r="I111" s="160"/>
      <c r="J111" s="160"/>
      <c r="K111" s="160"/>
      <c r="L111" s="160"/>
      <c r="M111" s="160"/>
      <c r="N111" s="160"/>
      <c r="O111" s="160"/>
      <c r="P111" s="160"/>
      <c r="Q111" s="160"/>
      <c r="R111" s="160"/>
      <c r="S111" s="160"/>
      <c r="T111" s="160"/>
      <c r="U111" s="160"/>
      <c r="V111" s="160"/>
      <c r="W111" s="160"/>
      <c r="X111" s="160"/>
      <c r="Y111" s="160"/>
      <c r="Z111" s="160"/>
      <c r="AA111" s="160"/>
      <c r="AB111" s="160"/>
      <c r="AC111" s="160"/>
      <c r="AD111" s="160"/>
      <c r="AE111" s="160"/>
      <c r="AF111" s="160"/>
      <c r="AG111" s="160"/>
      <c r="AH111" s="160"/>
      <c r="AI111" s="165" t="str">
        <f t="shared" si="3"/>
        <v/>
      </c>
      <c r="AJ111" s="94"/>
    </row>
    <row r="112" spans="1:36" ht="60" customHeight="1">
      <c r="A112" s="270" t="str">
        <f>IF('1042Bf Données de base trav.'!A113="","",'1042Bf Données de base trav.'!A113)</f>
        <v/>
      </c>
      <c r="B112" s="271" t="str">
        <f>IF('1042Bf Données de base trav.'!B113="","",'1042Bf Données de base trav.'!B113)</f>
        <v/>
      </c>
      <c r="C112" s="271" t="str">
        <f>IF('1042Bf Données de base trav.'!C113="","",'1042Bf Données de base trav.'!C113)</f>
        <v/>
      </c>
      <c r="D112" s="159"/>
      <c r="E112" s="160"/>
      <c r="F112" s="160"/>
      <c r="G112" s="160"/>
      <c r="H112" s="160"/>
      <c r="I112" s="160"/>
      <c r="J112" s="160"/>
      <c r="K112" s="160"/>
      <c r="L112" s="160"/>
      <c r="M112" s="160"/>
      <c r="N112" s="160"/>
      <c r="O112" s="160"/>
      <c r="P112" s="160"/>
      <c r="Q112" s="160"/>
      <c r="R112" s="160"/>
      <c r="S112" s="160"/>
      <c r="T112" s="160"/>
      <c r="U112" s="160"/>
      <c r="V112" s="160"/>
      <c r="W112" s="160"/>
      <c r="X112" s="160"/>
      <c r="Y112" s="160"/>
      <c r="Z112" s="160"/>
      <c r="AA112" s="160"/>
      <c r="AB112" s="160"/>
      <c r="AC112" s="160"/>
      <c r="AD112" s="160"/>
      <c r="AE112" s="160"/>
      <c r="AF112" s="160"/>
      <c r="AG112" s="160"/>
      <c r="AH112" s="160"/>
      <c r="AI112" s="165" t="str">
        <f t="shared" si="3"/>
        <v/>
      </c>
      <c r="AJ112" s="94"/>
    </row>
    <row r="113" spans="1:36" ht="60" customHeight="1">
      <c r="A113" s="270" t="str">
        <f>IF('1042Bf Données de base trav.'!A114="","",'1042Bf Données de base trav.'!A114)</f>
        <v/>
      </c>
      <c r="B113" s="271" t="str">
        <f>IF('1042Bf Données de base trav.'!B114="","",'1042Bf Données de base trav.'!B114)</f>
        <v/>
      </c>
      <c r="C113" s="271" t="str">
        <f>IF('1042Bf Données de base trav.'!C114="","",'1042Bf Données de base trav.'!C114)</f>
        <v/>
      </c>
      <c r="D113" s="159"/>
      <c r="E113" s="160"/>
      <c r="F113" s="160"/>
      <c r="G113" s="160"/>
      <c r="H113" s="160"/>
      <c r="I113" s="160"/>
      <c r="J113" s="160"/>
      <c r="K113" s="160"/>
      <c r="L113" s="160"/>
      <c r="M113" s="160"/>
      <c r="N113" s="160"/>
      <c r="O113" s="160"/>
      <c r="P113" s="160"/>
      <c r="Q113" s="160"/>
      <c r="R113" s="160"/>
      <c r="S113" s="160"/>
      <c r="T113" s="160"/>
      <c r="U113" s="160"/>
      <c r="V113" s="160"/>
      <c r="W113" s="160"/>
      <c r="X113" s="160"/>
      <c r="Y113" s="160"/>
      <c r="Z113" s="160"/>
      <c r="AA113" s="160"/>
      <c r="AB113" s="160"/>
      <c r="AC113" s="160"/>
      <c r="AD113" s="160"/>
      <c r="AE113" s="160"/>
      <c r="AF113" s="160"/>
      <c r="AG113" s="160"/>
      <c r="AH113" s="160"/>
      <c r="AI113" s="165" t="str">
        <f t="shared" si="3"/>
        <v/>
      </c>
      <c r="AJ113" s="94"/>
    </row>
    <row r="114" spans="1:36" ht="60" customHeight="1">
      <c r="A114" s="270" t="str">
        <f>IF('1042Bf Données de base trav.'!A115="","",'1042Bf Données de base trav.'!A115)</f>
        <v/>
      </c>
      <c r="B114" s="271" t="str">
        <f>IF('1042Bf Données de base trav.'!B115="","",'1042Bf Données de base trav.'!B115)</f>
        <v/>
      </c>
      <c r="C114" s="271" t="str">
        <f>IF('1042Bf Données de base trav.'!C115="","",'1042Bf Données de base trav.'!C115)</f>
        <v/>
      </c>
      <c r="D114" s="159"/>
      <c r="E114" s="160"/>
      <c r="F114" s="160"/>
      <c r="G114" s="160"/>
      <c r="H114" s="160"/>
      <c r="I114" s="160"/>
      <c r="J114" s="160"/>
      <c r="K114" s="160"/>
      <c r="L114" s="160"/>
      <c r="M114" s="160"/>
      <c r="N114" s="160"/>
      <c r="O114" s="160"/>
      <c r="P114" s="160"/>
      <c r="Q114" s="160"/>
      <c r="R114" s="160"/>
      <c r="S114" s="160"/>
      <c r="T114" s="160"/>
      <c r="U114" s="160"/>
      <c r="V114" s="160"/>
      <c r="W114" s="160"/>
      <c r="X114" s="160"/>
      <c r="Y114" s="160"/>
      <c r="Z114" s="160"/>
      <c r="AA114" s="160"/>
      <c r="AB114" s="160"/>
      <c r="AC114" s="160"/>
      <c r="AD114" s="160"/>
      <c r="AE114" s="160"/>
      <c r="AF114" s="160"/>
      <c r="AG114" s="160"/>
      <c r="AH114" s="160"/>
      <c r="AI114" s="165" t="str">
        <f t="shared" si="3"/>
        <v/>
      </c>
      <c r="AJ114" s="94"/>
    </row>
    <row r="115" spans="1:36" ht="60" customHeight="1">
      <c r="A115" s="270" t="str">
        <f>IF('1042Bf Données de base trav.'!A116="","",'1042Bf Données de base trav.'!A116)</f>
        <v/>
      </c>
      <c r="B115" s="271" t="str">
        <f>IF('1042Bf Données de base trav.'!B116="","",'1042Bf Données de base trav.'!B116)</f>
        <v/>
      </c>
      <c r="C115" s="271" t="str">
        <f>IF('1042Bf Données de base trav.'!C116="","",'1042Bf Données de base trav.'!C116)</f>
        <v/>
      </c>
      <c r="D115" s="159"/>
      <c r="E115" s="160"/>
      <c r="F115" s="160"/>
      <c r="G115" s="160"/>
      <c r="H115" s="160"/>
      <c r="I115" s="160"/>
      <c r="J115" s="160"/>
      <c r="K115" s="160"/>
      <c r="L115" s="160"/>
      <c r="M115" s="160"/>
      <c r="N115" s="160"/>
      <c r="O115" s="160"/>
      <c r="P115" s="160"/>
      <c r="Q115" s="160"/>
      <c r="R115" s="160"/>
      <c r="S115" s="160"/>
      <c r="T115" s="160"/>
      <c r="U115" s="160"/>
      <c r="V115" s="160"/>
      <c r="W115" s="160"/>
      <c r="X115" s="160"/>
      <c r="Y115" s="160"/>
      <c r="Z115" s="160"/>
      <c r="AA115" s="160"/>
      <c r="AB115" s="160"/>
      <c r="AC115" s="160"/>
      <c r="AD115" s="160"/>
      <c r="AE115" s="160"/>
      <c r="AF115" s="160"/>
      <c r="AG115" s="160"/>
      <c r="AH115" s="160"/>
      <c r="AI115" s="165" t="str">
        <f t="shared" si="3"/>
        <v/>
      </c>
      <c r="AJ115" s="94"/>
    </row>
    <row r="116" spans="1:36" ht="60" customHeight="1">
      <c r="A116" s="270" t="str">
        <f>IF('1042Bf Données de base trav.'!A117="","",'1042Bf Données de base trav.'!A117)</f>
        <v/>
      </c>
      <c r="B116" s="271" t="str">
        <f>IF('1042Bf Données de base trav.'!B117="","",'1042Bf Données de base trav.'!B117)</f>
        <v/>
      </c>
      <c r="C116" s="271" t="str">
        <f>IF('1042Bf Données de base trav.'!C117="","",'1042Bf Données de base trav.'!C117)</f>
        <v/>
      </c>
      <c r="D116" s="159"/>
      <c r="E116" s="160"/>
      <c r="F116" s="160"/>
      <c r="G116" s="160"/>
      <c r="H116" s="160"/>
      <c r="I116" s="160"/>
      <c r="J116" s="160"/>
      <c r="K116" s="160"/>
      <c r="L116" s="160"/>
      <c r="M116" s="160"/>
      <c r="N116" s="160"/>
      <c r="O116" s="160"/>
      <c r="P116" s="160"/>
      <c r="Q116" s="160"/>
      <c r="R116" s="160"/>
      <c r="S116" s="160"/>
      <c r="T116" s="160"/>
      <c r="U116" s="160"/>
      <c r="V116" s="160"/>
      <c r="W116" s="160"/>
      <c r="X116" s="160"/>
      <c r="Y116" s="160"/>
      <c r="Z116" s="160"/>
      <c r="AA116" s="160"/>
      <c r="AB116" s="160"/>
      <c r="AC116" s="160"/>
      <c r="AD116" s="160"/>
      <c r="AE116" s="160"/>
      <c r="AF116" s="160"/>
      <c r="AG116" s="160"/>
      <c r="AH116" s="160"/>
      <c r="AI116" s="165" t="str">
        <f t="shared" si="3"/>
        <v/>
      </c>
      <c r="AJ116" s="94"/>
    </row>
    <row r="117" spans="1:36" ht="60" customHeight="1">
      <c r="A117" s="270" t="str">
        <f>IF('1042Bf Données de base trav.'!A118="","",'1042Bf Données de base trav.'!A118)</f>
        <v/>
      </c>
      <c r="B117" s="271" t="str">
        <f>IF('1042Bf Données de base trav.'!B118="","",'1042Bf Données de base trav.'!B118)</f>
        <v/>
      </c>
      <c r="C117" s="271" t="str">
        <f>IF('1042Bf Données de base trav.'!C118="","",'1042Bf Données de base trav.'!C118)</f>
        <v/>
      </c>
      <c r="D117" s="159"/>
      <c r="E117" s="160"/>
      <c r="F117" s="160"/>
      <c r="G117" s="160"/>
      <c r="H117" s="160"/>
      <c r="I117" s="160"/>
      <c r="J117" s="160"/>
      <c r="K117" s="160"/>
      <c r="L117" s="160"/>
      <c r="M117" s="160"/>
      <c r="N117" s="160"/>
      <c r="O117" s="160"/>
      <c r="P117" s="160"/>
      <c r="Q117" s="160"/>
      <c r="R117" s="160"/>
      <c r="S117" s="160"/>
      <c r="T117" s="160"/>
      <c r="U117" s="160"/>
      <c r="V117" s="160"/>
      <c r="W117" s="160"/>
      <c r="X117" s="160"/>
      <c r="Y117" s="160"/>
      <c r="Z117" s="160"/>
      <c r="AA117" s="160"/>
      <c r="AB117" s="160"/>
      <c r="AC117" s="160"/>
      <c r="AD117" s="160"/>
      <c r="AE117" s="160"/>
      <c r="AF117" s="160"/>
      <c r="AG117" s="160"/>
      <c r="AH117" s="160"/>
      <c r="AI117" s="165" t="str">
        <f t="shared" si="3"/>
        <v/>
      </c>
      <c r="AJ117" s="94"/>
    </row>
    <row r="118" spans="1:36" ht="60" customHeight="1">
      <c r="A118" s="270" t="str">
        <f>IF('1042Bf Données de base trav.'!A119="","",'1042Bf Données de base trav.'!A119)</f>
        <v/>
      </c>
      <c r="B118" s="271" t="str">
        <f>IF('1042Bf Données de base trav.'!B119="","",'1042Bf Données de base trav.'!B119)</f>
        <v/>
      </c>
      <c r="C118" s="271" t="str">
        <f>IF('1042Bf Données de base trav.'!C119="","",'1042Bf Données de base trav.'!C119)</f>
        <v/>
      </c>
      <c r="D118" s="159"/>
      <c r="E118" s="160"/>
      <c r="F118" s="160"/>
      <c r="G118" s="160"/>
      <c r="H118" s="160"/>
      <c r="I118" s="160"/>
      <c r="J118" s="160"/>
      <c r="K118" s="160"/>
      <c r="L118" s="160"/>
      <c r="M118" s="160"/>
      <c r="N118" s="160"/>
      <c r="O118" s="160"/>
      <c r="P118" s="160"/>
      <c r="Q118" s="160"/>
      <c r="R118" s="160"/>
      <c r="S118" s="160"/>
      <c r="T118" s="160"/>
      <c r="U118" s="160"/>
      <c r="V118" s="160"/>
      <c r="W118" s="160"/>
      <c r="X118" s="160"/>
      <c r="Y118" s="160"/>
      <c r="Z118" s="160"/>
      <c r="AA118" s="160"/>
      <c r="AB118" s="160"/>
      <c r="AC118" s="160"/>
      <c r="AD118" s="160"/>
      <c r="AE118" s="160"/>
      <c r="AF118" s="160"/>
      <c r="AG118" s="160"/>
      <c r="AH118" s="160"/>
      <c r="AI118" s="165" t="str">
        <f t="shared" si="3"/>
        <v/>
      </c>
      <c r="AJ118" s="94"/>
    </row>
    <row r="119" spans="1:36" ht="60" customHeight="1">
      <c r="A119" s="270" t="str">
        <f>IF('1042Bf Données de base trav.'!A120="","",'1042Bf Données de base trav.'!A120)</f>
        <v/>
      </c>
      <c r="B119" s="271" t="str">
        <f>IF('1042Bf Données de base trav.'!B120="","",'1042Bf Données de base trav.'!B120)</f>
        <v/>
      </c>
      <c r="C119" s="271" t="str">
        <f>IF('1042Bf Données de base trav.'!C120="","",'1042Bf Données de base trav.'!C120)</f>
        <v/>
      </c>
      <c r="D119" s="159"/>
      <c r="E119" s="160"/>
      <c r="F119" s="160"/>
      <c r="G119" s="160"/>
      <c r="H119" s="160"/>
      <c r="I119" s="160"/>
      <c r="J119" s="160"/>
      <c r="K119" s="160"/>
      <c r="L119" s="160"/>
      <c r="M119" s="160"/>
      <c r="N119" s="160"/>
      <c r="O119" s="160"/>
      <c r="P119" s="160"/>
      <c r="Q119" s="160"/>
      <c r="R119" s="160"/>
      <c r="S119" s="160"/>
      <c r="T119" s="160"/>
      <c r="U119" s="160"/>
      <c r="V119" s="160"/>
      <c r="W119" s="160"/>
      <c r="X119" s="160"/>
      <c r="Y119" s="160"/>
      <c r="Z119" s="160"/>
      <c r="AA119" s="160"/>
      <c r="AB119" s="160"/>
      <c r="AC119" s="160"/>
      <c r="AD119" s="160"/>
      <c r="AE119" s="160"/>
      <c r="AF119" s="160"/>
      <c r="AG119" s="160"/>
      <c r="AH119" s="160"/>
      <c r="AI119" s="165" t="str">
        <f t="shared" si="3"/>
        <v/>
      </c>
      <c r="AJ119" s="94"/>
    </row>
    <row r="120" spans="1:36" ht="60" customHeight="1">
      <c r="A120" s="270" t="str">
        <f>IF('1042Bf Données de base trav.'!A121="","",'1042Bf Données de base trav.'!A121)</f>
        <v/>
      </c>
      <c r="B120" s="271" t="str">
        <f>IF('1042Bf Données de base trav.'!B121="","",'1042Bf Données de base trav.'!B121)</f>
        <v/>
      </c>
      <c r="C120" s="271" t="str">
        <f>IF('1042Bf Données de base trav.'!C121="","",'1042Bf Données de base trav.'!C121)</f>
        <v/>
      </c>
      <c r="D120" s="159"/>
      <c r="E120" s="160"/>
      <c r="F120" s="160"/>
      <c r="G120" s="160"/>
      <c r="H120" s="160"/>
      <c r="I120" s="160"/>
      <c r="J120" s="160"/>
      <c r="K120" s="160"/>
      <c r="L120" s="160"/>
      <c r="M120" s="160"/>
      <c r="N120" s="160"/>
      <c r="O120" s="160"/>
      <c r="P120" s="160"/>
      <c r="Q120" s="160"/>
      <c r="R120" s="160"/>
      <c r="S120" s="160"/>
      <c r="T120" s="160"/>
      <c r="U120" s="160"/>
      <c r="V120" s="160"/>
      <c r="W120" s="160"/>
      <c r="X120" s="160"/>
      <c r="Y120" s="160"/>
      <c r="Z120" s="160"/>
      <c r="AA120" s="160"/>
      <c r="AB120" s="160"/>
      <c r="AC120" s="160"/>
      <c r="AD120" s="160"/>
      <c r="AE120" s="160"/>
      <c r="AF120" s="160"/>
      <c r="AG120" s="160"/>
      <c r="AH120" s="160"/>
      <c r="AI120" s="165" t="str">
        <f t="shared" si="3"/>
        <v/>
      </c>
      <c r="AJ120" s="94"/>
    </row>
    <row r="121" spans="1:36" ht="60" customHeight="1">
      <c r="A121" s="270" t="str">
        <f>IF('1042Bf Données de base trav.'!A122="","",'1042Bf Données de base trav.'!A122)</f>
        <v/>
      </c>
      <c r="B121" s="271" t="str">
        <f>IF('1042Bf Données de base trav.'!B122="","",'1042Bf Données de base trav.'!B122)</f>
        <v/>
      </c>
      <c r="C121" s="271" t="str">
        <f>IF('1042Bf Données de base trav.'!C122="","",'1042Bf Données de base trav.'!C122)</f>
        <v/>
      </c>
      <c r="D121" s="159"/>
      <c r="E121" s="160"/>
      <c r="F121" s="160"/>
      <c r="G121" s="160"/>
      <c r="H121" s="160"/>
      <c r="I121" s="160"/>
      <c r="J121" s="160"/>
      <c r="K121" s="160"/>
      <c r="L121" s="160"/>
      <c r="M121" s="160"/>
      <c r="N121" s="160"/>
      <c r="O121" s="160"/>
      <c r="P121" s="160"/>
      <c r="Q121" s="160"/>
      <c r="R121" s="160"/>
      <c r="S121" s="160"/>
      <c r="T121" s="160"/>
      <c r="U121" s="160"/>
      <c r="V121" s="160"/>
      <c r="W121" s="160"/>
      <c r="X121" s="160"/>
      <c r="Y121" s="160"/>
      <c r="Z121" s="160"/>
      <c r="AA121" s="160"/>
      <c r="AB121" s="160"/>
      <c r="AC121" s="160"/>
      <c r="AD121" s="160"/>
      <c r="AE121" s="160"/>
      <c r="AF121" s="160"/>
      <c r="AG121" s="160"/>
      <c r="AH121" s="160"/>
      <c r="AI121" s="165" t="str">
        <f t="shared" si="3"/>
        <v/>
      </c>
      <c r="AJ121" s="94"/>
    </row>
    <row r="122" spans="1:36" ht="60" customHeight="1">
      <c r="A122" s="270" t="str">
        <f>IF('1042Bf Données de base trav.'!A123="","",'1042Bf Données de base trav.'!A123)</f>
        <v/>
      </c>
      <c r="B122" s="271" t="str">
        <f>IF('1042Bf Données de base trav.'!B123="","",'1042Bf Données de base trav.'!B123)</f>
        <v/>
      </c>
      <c r="C122" s="271" t="str">
        <f>IF('1042Bf Données de base trav.'!C123="","",'1042Bf Données de base trav.'!C123)</f>
        <v/>
      </c>
      <c r="D122" s="159"/>
      <c r="E122" s="160"/>
      <c r="F122" s="160"/>
      <c r="G122" s="160"/>
      <c r="H122" s="160"/>
      <c r="I122" s="160"/>
      <c r="J122" s="160"/>
      <c r="K122" s="160"/>
      <c r="L122" s="160"/>
      <c r="M122" s="160"/>
      <c r="N122" s="160"/>
      <c r="O122" s="160"/>
      <c r="P122" s="160"/>
      <c r="Q122" s="160"/>
      <c r="R122" s="160"/>
      <c r="S122" s="160"/>
      <c r="T122" s="160"/>
      <c r="U122" s="160"/>
      <c r="V122" s="160"/>
      <c r="W122" s="160"/>
      <c r="X122" s="160"/>
      <c r="Y122" s="160"/>
      <c r="Z122" s="160"/>
      <c r="AA122" s="160"/>
      <c r="AB122" s="160"/>
      <c r="AC122" s="160"/>
      <c r="AD122" s="160"/>
      <c r="AE122" s="160"/>
      <c r="AF122" s="160"/>
      <c r="AG122" s="160"/>
      <c r="AH122" s="160"/>
      <c r="AI122" s="165" t="str">
        <f t="shared" si="3"/>
        <v/>
      </c>
      <c r="AJ122" s="94"/>
    </row>
    <row r="123" spans="1:36" ht="60" customHeight="1">
      <c r="A123" s="270" t="str">
        <f>IF('1042Bf Données de base trav.'!A124="","",'1042Bf Données de base trav.'!A124)</f>
        <v/>
      </c>
      <c r="B123" s="271" t="str">
        <f>IF('1042Bf Données de base trav.'!B124="","",'1042Bf Données de base trav.'!B124)</f>
        <v/>
      </c>
      <c r="C123" s="271" t="str">
        <f>IF('1042Bf Données de base trav.'!C124="","",'1042Bf Données de base trav.'!C124)</f>
        <v/>
      </c>
      <c r="D123" s="159"/>
      <c r="E123" s="160"/>
      <c r="F123" s="160"/>
      <c r="G123" s="160"/>
      <c r="H123" s="160"/>
      <c r="I123" s="160"/>
      <c r="J123" s="160"/>
      <c r="K123" s="160"/>
      <c r="L123" s="160"/>
      <c r="M123" s="160"/>
      <c r="N123" s="160"/>
      <c r="O123" s="160"/>
      <c r="P123" s="160"/>
      <c r="Q123" s="160"/>
      <c r="R123" s="160"/>
      <c r="S123" s="160"/>
      <c r="T123" s="160"/>
      <c r="U123" s="160"/>
      <c r="V123" s="160"/>
      <c r="W123" s="160"/>
      <c r="X123" s="160"/>
      <c r="Y123" s="160"/>
      <c r="Z123" s="160"/>
      <c r="AA123" s="160"/>
      <c r="AB123" s="160"/>
      <c r="AC123" s="160"/>
      <c r="AD123" s="160"/>
      <c r="AE123" s="160"/>
      <c r="AF123" s="160"/>
      <c r="AG123" s="160"/>
      <c r="AH123" s="160"/>
      <c r="AI123" s="165" t="str">
        <f t="shared" si="3"/>
        <v/>
      </c>
      <c r="AJ123" s="94"/>
    </row>
    <row r="124" spans="1:36" ht="60" customHeight="1">
      <c r="A124" s="270" t="str">
        <f>IF('1042Bf Données de base trav.'!A125="","",'1042Bf Données de base trav.'!A125)</f>
        <v/>
      </c>
      <c r="B124" s="271" t="str">
        <f>IF('1042Bf Données de base trav.'!B125="","",'1042Bf Données de base trav.'!B125)</f>
        <v/>
      </c>
      <c r="C124" s="271" t="str">
        <f>IF('1042Bf Données de base trav.'!C125="","",'1042Bf Données de base trav.'!C125)</f>
        <v/>
      </c>
      <c r="D124" s="159"/>
      <c r="E124" s="160"/>
      <c r="F124" s="160"/>
      <c r="G124" s="160"/>
      <c r="H124" s="160"/>
      <c r="I124" s="160"/>
      <c r="J124" s="160"/>
      <c r="K124" s="160"/>
      <c r="L124" s="160"/>
      <c r="M124" s="160"/>
      <c r="N124" s="160"/>
      <c r="O124" s="160"/>
      <c r="P124" s="160"/>
      <c r="Q124" s="160"/>
      <c r="R124" s="160"/>
      <c r="S124" s="160"/>
      <c r="T124" s="160"/>
      <c r="U124" s="160"/>
      <c r="V124" s="160"/>
      <c r="W124" s="160"/>
      <c r="X124" s="160"/>
      <c r="Y124" s="160"/>
      <c r="Z124" s="160"/>
      <c r="AA124" s="160"/>
      <c r="AB124" s="160"/>
      <c r="AC124" s="160"/>
      <c r="AD124" s="160"/>
      <c r="AE124" s="160"/>
      <c r="AF124" s="160"/>
      <c r="AG124" s="160"/>
      <c r="AH124" s="160"/>
      <c r="AI124" s="165" t="str">
        <f t="shared" si="3"/>
        <v/>
      </c>
      <c r="AJ124" s="94"/>
    </row>
    <row r="125" spans="1:36" ht="60" customHeight="1">
      <c r="A125" s="270" t="str">
        <f>IF('1042Bf Données de base trav.'!A126="","",'1042Bf Données de base trav.'!A126)</f>
        <v/>
      </c>
      <c r="B125" s="271" t="str">
        <f>IF('1042Bf Données de base trav.'!B126="","",'1042Bf Données de base trav.'!B126)</f>
        <v/>
      </c>
      <c r="C125" s="271" t="str">
        <f>IF('1042Bf Données de base trav.'!C126="","",'1042Bf Données de base trav.'!C126)</f>
        <v/>
      </c>
      <c r="D125" s="159"/>
      <c r="E125" s="160"/>
      <c r="F125" s="160"/>
      <c r="G125" s="160"/>
      <c r="H125" s="160"/>
      <c r="I125" s="160"/>
      <c r="J125" s="160"/>
      <c r="K125" s="160"/>
      <c r="L125" s="160"/>
      <c r="M125" s="160"/>
      <c r="N125" s="160"/>
      <c r="O125" s="160"/>
      <c r="P125" s="160"/>
      <c r="Q125" s="160"/>
      <c r="R125" s="160"/>
      <c r="S125" s="160"/>
      <c r="T125" s="160"/>
      <c r="U125" s="160"/>
      <c r="V125" s="160"/>
      <c r="W125" s="160"/>
      <c r="X125" s="160"/>
      <c r="Y125" s="160"/>
      <c r="Z125" s="160"/>
      <c r="AA125" s="160"/>
      <c r="AB125" s="160"/>
      <c r="AC125" s="160"/>
      <c r="AD125" s="160"/>
      <c r="AE125" s="160"/>
      <c r="AF125" s="160"/>
      <c r="AG125" s="160"/>
      <c r="AH125" s="160"/>
      <c r="AI125" s="165" t="str">
        <f t="shared" si="3"/>
        <v/>
      </c>
      <c r="AJ125" s="94"/>
    </row>
    <row r="126" spans="1:36" ht="60" customHeight="1">
      <c r="A126" s="270" t="str">
        <f>IF('1042Bf Données de base trav.'!A127="","",'1042Bf Données de base trav.'!A127)</f>
        <v/>
      </c>
      <c r="B126" s="271" t="str">
        <f>IF('1042Bf Données de base trav.'!B127="","",'1042Bf Données de base trav.'!B127)</f>
        <v/>
      </c>
      <c r="C126" s="271" t="str">
        <f>IF('1042Bf Données de base trav.'!C127="","",'1042Bf Données de base trav.'!C127)</f>
        <v/>
      </c>
      <c r="D126" s="159"/>
      <c r="E126" s="160"/>
      <c r="F126" s="160"/>
      <c r="G126" s="160"/>
      <c r="H126" s="160"/>
      <c r="I126" s="160"/>
      <c r="J126" s="160"/>
      <c r="K126" s="160"/>
      <c r="L126" s="160"/>
      <c r="M126" s="160"/>
      <c r="N126" s="160"/>
      <c r="O126" s="160"/>
      <c r="P126" s="160"/>
      <c r="Q126" s="160"/>
      <c r="R126" s="160"/>
      <c r="S126" s="160"/>
      <c r="T126" s="160"/>
      <c r="U126" s="160"/>
      <c r="V126" s="160"/>
      <c r="W126" s="160"/>
      <c r="X126" s="160"/>
      <c r="Y126" s="160"/>
      <c r="Z126" s="160"/>
      <c r="AA126" s="160"/>
      <c r="AB126" s="160"/>
      <c r="AC126" s="160"/>
      <c r="AD126" s="160"/>
      <c r="AE126" s="160"/>
      <c r="AF126" s="160"/>
      <c r="AG126" s="160"/>
      <c r="AH126" s="160"/>
      <c r="AI126" s="165" t="str">
        <f t="shared" si="3"/>
        <v/>
      </c>
      <c r="AJ126" s="94"/>
    </row>
    <row r="127" spans="1:36" ht="60" customHeight="1">
      <c r="A127" s="270" t="str">
        <f>IF('1042Bf Données de base trav.'!A128="","",'1042Bf Données de base trav.'!A128)</f>
        <v/>
      </c>
      <c r="B127" s="271" t="str">
        <f>IF('1042Bf Données de base trav.'!B128="","",'1042Bf Données de base trav.'!B128)</f>
        <v/>
      </c>
      <c r="C127" s="271" t="str">
        <f>IF('1042Bf Données de base trav.'!C128="","",'1042Bf Données de base trav.'!C128)</f>
        <v/>
      </c>
      <c r="D127" s="159"/>
      <c r="E127" s="160"/>
      <c r="F127" s="160"/>
      <c r="G127" s="160"/>
      <c r="H127" s="160"/>
      <c r="I127" s="160"/>
      <c r="J127" s="160"/>
      <c r="K127" s="160"/>
      <c r="L127" s="160"/>
      <c r="M127" s="160"/>
      <c r="N127" s="160"/>
      <c r="O127" s="160"/>
      <c r="P127" s="160"/>
      <c r="Q127" s="160"/>
      <c r="R127" s="160"/>
      <c r="S127" s="160"/>
      <c r="T127" s="160"/>
      <c r="U127" s="160"/>
      <c r="V127" s="160"/>
      <c r="W127" s="160"/>
      <c r="X127" s="160"/>
      <c r="Y127" s="160"/>
      <c r="Z127" s="160"/>
      <c r="AA127" s="160"/>
      <c r="AB127" s="160"/>
      <c r="AC127" s="160"/>
      <c r="AD127" s="160"/>
      <c r="AE127" s="160"/>
      <c r="AF127" s="160"/>
      <c r="AG127" s="160"/>
      <c r="AH127" s="160"/>
      <c r="AI127" s="165" t="str">
        <f t="shared" si="3"/>
        <v/>
      </c>
      <c r="AJ127" s="94"/>
    </row>
    <row r="128" spans="1:36" ht="60" customHeight="1">
      <c r="A128" s="270" t="str">
        <f>IF('1042Bf Données de base trav.'!A129="","",'1042Bf Données de base trav.'!A129)</f>
        <v/>
      </c>
      <c r="B128" s="271" t="str">
        <f>IF('1042Bf Données de base trav.'!B129="","",'1042Bf Données de base trav.'!B129)</f>
        <v/>
      </c>
      <c r="C128" s="271" t="str">
        <f>IF('1042Bf Données de base trav.'!C129="","",'1042Bf Données de base trav.'!C129)</f>
        <v/>
      </c>
      <c r="D128" s="159"/>
      <c r="E128" s="160"/>
      <c r="F128" s="160"/>
      <c r="G128" s="160"/>
      <c r="H128" s="160"/>
      <c r="I128" s="160"/>
      <c r="J128" s="160"/>
      <c r="K128" s="160"/>
      <c r="L128" s="160"/>
      <c r="M128" s="160"/>
      <c r="N128" s="160"/>
      <c r="O128" s="160"/>
      <c r="P128" s="160"/>
      <c r="Q128" s="160"/>
      <c r="R128" s="160"/>
      <c r="S128" s="160"/>
      <c r="T128" s="160"/>
      <c r="U128" s="160"/>
      <c r="V128" s="160"/>
      <c r="W128" s="160"/>
      <c r="X128" s="160"/>
      <c r="Y128" s="160"/>
      <c r="Z128" s="160"/>
      <c r="AA128" s="160"/>
      <c r="AB128" s="160"/>
      <c r="AC128" s="160"/>
      <c r="AD128" s="160"/>
      <c r="AE128" s="160"/>
      <c r="AF128" s="160"/>
      <c r="AG128" s="160"/>
      <c r="AH128" s="160"/>
      <c r="AI128" s="165" t="str">
        <f t="shared" si="3"/>
        <v/>
      </c>
      <c r="AJ128" s="94"/>
    </row>
    <row r="129" spans="1:36" ht="60" customHeight="1">
      <c r="A129" s="270" t="str">
        <f>IF('1042Bf Données de base trav.'!A130="","",'1042Bf Données de base trav.'!A130)</f>
        <v/>
      </c>
      <c r="B129" s="271" t="str">
        <f>IF('1042Bf Données de base trav.'!B130="","",'1042Bf Données de base trav.'!B130)</f>
        <v/>
      </c>
      <c r="C129" s="271" t="str">
        <f>IF('1042Bf Données de base trav.'!C130="","",'1042Bf Données de base trav.'!C130)</f>
        <v/>
      </c>
      <c r="D129" s="159"/>
      <c r="E129" s="160"/>
      <c r="F129" s="160"/>
      <c r="G129" s="160"/>
      <c r="H129" s="160"/>
      <c r="I129" s="160"/>
      <c r="J129" s="160"/>
      <c r="K129" s="160"/>
      <c r="L129" s="160"/>
      <c r="M129" s="160"/>
      <c r="N129" s="160"/>
      <c r="O129" s="160"/>
      <c r="P129" s="160"/>
      <c r="Q129" s="160"/>
      <c r="R129" s="160"/>
      <c r="S129" s="160"/>
      <c r="T129" s="160"/>
      <c r="U129" s="160"/>
      <c r="V129" s="160"/>
      <c r="W129" s="160"/>
      <c r="X129" s="160"/>
      <c r="Y129" s="160"/>
      <c r="Z129" s="160"/>
      <c r="AA129" s="160"/>
      <c r="AB129" s="160"/>
      <c r="AC129" s="160"/>
      <c r="AD129" s="160"/>
      <c r="AE129" s="160"/>
      <c r="AF129" s="160"/>
      <c r="AG129" s="160"/>
      <c r="AH129" s="160"/>
      <c r="AI129" s="165" t="str">
        <f t="shared" si="3"/>
        <v/>
      </c>
      <c r="AJ129" s="94"/>
    </row>
    <row r="130" spans="1:36" ht="60" customHeight="1">
      <c r="A130" s="270" t="str">
        <f>IF('1042Bf Données de base trav.'!A131="","",'1042Bf Données de base trav.'!A131)</f>
        <v/>
      </c>
      <c r="B130" s="271" t="str">
        <f>IF('1042Bf Données de base trav.'!B131="","",'1042Bf Données de base trav.'!B131)</f>
        <v/>
      </c>
      <c r="C130" s="271" t="str">
        <f>IF('1042Bf Données de base trav.'!C131="","",'1042Bf Données de base trav.'!C131)</f>
        <v/>
      </c>
      <c r="D130" s="159"/>
      <c r="E130" s="160"/>
      <c r="F130" s="160"/>
      <c r="G130" s="160"/>
      <c r="H130" s="160"/>
      <c r="I130" s="160"/>
      <c r="J130" s="160"/>
      <c r="K130" s="160"/>
      <c r="L130" s="160"/>
      <c r="M130" s="160"/>
      <c r="N130" s="160"/>
      <c r="O130" s="160"/>
      <c r="P130" s="160"/>
      <c r="Q130" s="160"/>
      <c r="R130" s="160"/>
      <c r="S130" s="160"/>
      <c r="T130" s="160"/>
      <c r="U130" s="160"/>
      <c r="V130" s="160"/>
      <c r="W130" s="160"/>
      <c r="X130" s="160"/>
      <c r="Y130" s="160"/>
      <c r="Z130" s="160"/>
      <c r="AA130" s="160"/>
      <c r="AB130" s="160"/>
      <c r="AC130" s="160"/>
      <c r="AD130" s="160"/>
      <c r="AE130" s="160"/>
      <c r="AF130" s="160"/>
      <c r="AG130" s="160"/>
      <c r="AH130" s="160"/>
      <c r="AI130" s="165" t="str">
        <f t="shared" si="3"/>
        <v/>
      </c>
      <c r="AJ130" s="94"/>
    </row>
    <row r="131" spans="1:36" ht="60" customHeight="1">
      <c r="A131" s="270" t="str">
        <f>IF('1042Bf Données de base trav.'!A132="","",'1042Bf Données de base trav.'!A132)</f>
        <v/>
      </c>
      <c r="B131" s="271" t="str">
        <f>IF('1042Bf Données de base trav.'!B132="","",'1042Bf Données de base trav.'!B132)</f>
        <v/>
      </c>
      <c r="C131" s="271" t="str">
        <f>IF('1042Bf Données de base trav.'!C132="","",'1042Bf Données de base trav.'!C132)</f>
        <v/>
      </c>
      <c r="D131" s="159"/>
      <c r="E131" s="160"/>
      <c r="F131" s="160"/>
      <c r="G131" s="160"/>
      <c r="H131" s="160"/>
      <c r="I131" s="160"/>
      <c r="J131" s="160"/>
      <c r="K131" s="160"/>
      <c r="L131" s="160"/>
      <c r="M131" s="160"/>
      <c r="N131" s="160"/>
      <c r="O131" s="160"/>
      <c r="P131" s="160"/>
      <c r="Q131" s="160"/>
      <c r="R131" s="160"/>
      <c r="S131" s="160"/>
      <c r="T131" s="160"/>
      <c r="U131" s="160"/>
      <c r="V131" s="160"/>
      <c r="W131" s="160"/>
      <c r="X131" s="160"/>
      <c r="Y131" s="160"/>
      <c r="Z131" s="160"/>
      <c r="AA131" s="160"/>
      <c r="AB131" s="160"/>
      <c r="AC131" s="160"/>
      <c r="AD131" s="160"/>
      <c r="AE131" s="160"/>
      <c r="AF131" s="160"/>
      <c r="AG131" s="160"/>
      <c r="AH131" s="160"/>
      <c r="AI131" s="165" t="str">
        <f t="shared" si="3"/>
        <v/>
      </c>
      <c r="AJ131" s="94"/>
    </row>
    <row r="132" spans="1:36" ht="60" customHeight="1">
      <c r="A132" s="270" t="str">
        <f>IF('1042Bf Données de base trav.'!A133="","",'1042Bf Données de base trav.'!A133)</f>
        <v/>
      </c>
      <c r="B132" s="271" t="str">
        <f>IF('1042Bf Données de base trav.'!B133="","",'1042Bf Données de base trav.'!B133)</f>
        <v/>
      </c>
      <c r="C132" s="271" t="str">
        <f>IF('1042Bf Données de base trav.'!C133="","",'1042Bf Données de base trav.'!C133)</f>
        <v/>
      </c>
      <c r="D132" s="159"/>
      <c r="E132" s="160"/>
      <c r="F132" s="160"/>
      <c r="G132" s="160"/>
      <c r="H132" s="160"/>
      <c r="I132" s="160"/>
      <c r="J132" s="160"/>
      <c r="K132" s="160"/>
      <c r="L132" s="160"/>
      <c r="M132" s="160"/>
      <c r="N132" s="160"/>
      <c r="O132" s="160"/>
      <c r="P132" s="160"/>
      <c r="Q132" s="160"/>
      <c r="R132" s="160"/>
      <c r="S132" s="160"/>
      <c r="T132" s="160"/>
      <c r="U132" s="160"/>
      <c r="V132" s="160"/>
      <c r="W132" s="160"/>
      <c r="X132" s="160"/>
      <c r="Y132" s="160"/>
      <c r="Z132" s="160"/>
      <c r="AA132" s="160"/>
      <c r="AB132" s="160"/>
      <c r="AC132" s="160"/>
      <c r="AD132" s="160"/>
      <c r="AE132" s="160"/>
      <c r="AF132" s="160"/>
      <c r="AG132" s="160"/>
      <c r="AH132" s="160"/>
      <c r="AI132" s="165" t="str">
        <f t="shared" si="3"/>
        <v/>
      </c>
      <c r="AJ132" s="94"/>
    </row>
    <row r="133" spans="1:36" ht="60" customHeight="1">
      <c r="A133" s="270" t="str">
        <f>IF('1042Bf Données de base trav.'!A134="","",'1042Bf Données de base trav.'!A134)</f>
        <v/>
      </c>
      <c r="B133" s="271" t="str">
        <f>IF('1042Bf Données de base trav.'!B134="","",'1042Bf Données de base trav.'!B134)</f>
        <v/>
      </c>
      <c r="C133" s="271" t="str">
        <f>IF('1042Bf Données de base trav.'!C134="","",'1042Bf Données de base trav.'!C134)</f>
        <v/>
      </c>
      <c r="D133" s="159"/>
      <c r="E133" s="160"/>
      <c r="F133" s="160"/>
      <c r="G133" s="160"/>
      <c r="H133" s="160"/>
      <c r="I133" s="160"/>
      <c r="J133" s="160"/>
      <c r="K133" s="160"/>
      <c r="L133" s="160"/>
      <c r="M133" s="160"/>
      <c r="N133" s="160"/>
      <c r="O133" s="160"/>
      <c r="P133" s="160"/>
      <c r="Q133" s="160"/>
      <c r="R133" s="160"/>
      <c r="S133" s="160"/>
      <c r="T133" s="160"/>
      <c r="U133" s="160"/>
      <c r="V133" s="160"/>
      <c r="W133" s="160"/>
      <c r="X133" s="160"/>
      <c r="Y133" s="160"/>
      <c r="Z133" s="160"/>
      <c r="AA133" s="160"/>
      <c r="AB133" s="160"/>
      <c r="AC133" s="160"/>
      <c r="AD133" s="160"/>
      <c r="AE133" s="160"/>
      <c r="AF133" s="160"/>
      <c r="AG133" s="160"/>
      <c r="AH133" s="160"/>
      <c r="AI133" s="165" t="str">
        <f t="shared" si="3"/>
        <v/>
      </c>
      <c r="AJ133" s="94"/>
    </row>
    <row r="134" spans="1:36" ht="60" customHeight="1">
      <c r="A134" s="270" t="str">
        <f>IF('1042Bf Données de base trav.'!A135="","",'1042Bf Données de base trav.'!A135)</f>
        <v/>
      </c>
      <c r="B134" s="271" t="str">
        <f>IF('1042Bf Données de base trav.'!B135="","",'1042Bf Données de base trav.'!B135)</f>
        <v/>
      </c>
      <c r="C134" s="271" t="str">
        <f>IF('1042Bf Données de base trav.'!C135="","",'1042Bf Données de base trav.'!C135)</f>
        <v/>
      </c>
      <c r="D134" s="159"/>
      <c r="E134" s="160"/>
      <c r="F134" s="160"/>
      <c r="G134" s="160"/>
      <c r="H134" s="160"/>
      <c r="I134" s="160"/>
      <c r="J134" s="160"/>
      <c r="K134" s="160"/>
      <c r="L134" s="160"/>
      <c r="M134" s="160"/>
      <c r="N134" s="160"/>
      <c r="O134" s="160"/>
      <c r="P134" s="160"/>
      <c r="Q134" s="160"/>
      <c r="R134" s="160"/>
      <c r="S134" s="160"/>
      <c r="T134" s="160"/>
      <c r="U134" s="160"/>
      <c r="V134" s="160"/>
      <c r="W134" s="160"/>
      <c r="X134" s="160"/>
      <c r="Y134" s="160"/>
      <c r="Z134" s="160"/>
      <c r="AA134" s="160"/>
      <c r="AB134" s="160"/>
      <c r="AC134" s="160"/>
      <c r="AD134" s="160"/>
      <c r="AE134" s="160"/>
      <c r="AF134" s="160"/>
      <c r="AG134" s="160"/>
      <c r="AH134" s="160"/>
      <c r="AI134" s="165" t="str">
        <f t="shared" ref="AI134:AI165" si="4">IF(A134="","",SUM(D134:AH134))</f>
        <v/>
      </c>
      <c r="AJ134" s="94"/>
    </row>
    <row r="135" spans="1:36" ht="60" customHeight="1">
      <c r="A135" s="270" t="str">
        <f>IF('1042Bf Données de base trav.'!A136="","",'1042Bf Données de base trav.'!A136)</f>
        <v/>
      </c>
      <c r="B135" s="271" t="str">
        <f>IF('1042Bf Données de base trav.'!B136="","",'1042Bf Données de base trav.'!B136)</f>
        <v/>
      </c>
      <c r="C135" s="271" t="str">
        <f>IF('1042Bf Données de base trav.'!C136="","",'1042Bf Données de base trav.'!C136)</f>
        <v/>
      </c>
      <c r="D135" s="159"/>
      <c r="E135" s="160"/>
      <c r="F135" s="160"/>
      <c r="G135" s="160"/>
      <c r="H135" s="160"/>
      <c r="I135" s="160"/>
      <c r="J135" s="160"/>
      <c r="K135" s="160"/>
      <c r="L135" s="160"/>
      <c r="M135" s="160"/>
      <c r="N135" s="160"/>
      <c r="O135" s="160"/>
      <c r="P135" s="160"/>
      <c r="Q135" s="160"/>
      <c r="R135" s="160"/>
      <c r="S135" s="160"/>
      <c r="T135" s="160"/>
      <c r="U135" s="160"/>
      <c r="V135" s="160"/>
      <c r="W135" s="160"/>
      <c r="X135" s="160"/>
      <c r="Y135" s="160"/>
      <c r="Z135" s="160"/>
      <c r="AA135" s="160"/>
      <c r="AB135" s="160"/>
      <c r="AC135" s="160"/>
      <c r="AD135" s="160"/>
      <c r="AE135" s="160"/>
      <c r="AF135" s="160"/>
      <c r="AG135" s="160"/>
      <c r="AH135" s="160"/>
      <c r="AI135" s="165" t="str">
        <f t="shared" si="4"/>
        <v/>
      </c>
      <c r="AJ135" s="94"/>
    </row>
    <row r="136" spans="1:36" ht="60" customHeight="1">
      <c r="A136" s="270" t="str">
        <f>IF('1042Bf Données de base trav.'!A137="","",'1042Bf Données de base trav.'!A137)</f>
        <v/>
      </c>
      <c r="B136" s="271" t="str">
        <f>IF('1042Bf Données de base trav.'!B137="","",'1042Bf Données de base trav.'!B137)</f>
        <v/>
      </c>
      <c r="C136" s="271" t="str">
        <f>IF('1042Bf Données de base trav.'!C137="","",'1042Bf Données de base trav.'!C137)</f>
        <v/>
      </c>
      <c r="D136" s="159"/>
      <c r="E136" s="160"/>
      <c r="F136" s="160"/>
      <c r="G136" s="160"/>
      <c r="H136" s="160"/>
      <c r="I136" s="160"/>
      <c r="J136" s="160"/>
      <c r="K136" s="160"/>
      <c r="L136" s="160"/>
      <c r="M136" s="160"/>
      <c r="N136" s="160"/>
      <c r="O136" s="160"/>
      <c r="P136" s="160"/>
      <c r="Q136" s="160"/>
      <c r="R136" s="160"/>
      <c r="S136" s="160"/>
      <c r="T136" s="160"/>
      <c r="U136" s="160"/>
      <c r="V136" s="160"/>
      <c r="W136" s="160"/>
      <c r="X136" s="160"/>
      <c r="Y136" s="160"/>
      <c r="Z136" s="160"/>
      <c r="AA136" s="160"/>
      <c r="AB136" s="160"/>
      <c r="AC136" s="160"/>
      <c r="AD136" s="160"/>
      <c r="AE136" s="160"/>
      <c r="AF136" s="160"/>
      <c r="AG136" s="160"/>
      <c r="AH136" s="160"/>
      <c r="AI136" s="165" t="str">
        <f t="shared" si="4"/>
        <v/>
      </c>
      <c r="AJ136" s="94"/>
    </row>
    <row r="137" spans="1:36" ht="60" customHeight="1">
      <c r="A137" s="270" t="str">
        <f>IF('1042Bf Données de base trav.'!A138="","",'1042Bf Données de base trav.'!A138)</f>
        <v/>
      </c>
      <c r="B137" s="271" t="str">
        <f>IF('1042Bf Données de base trav.'!B138="","",'1042Bf Données de base trav.'!B138)</f>
        <v/>
      </c>
      <c r="C137" s="271" t="str">
        <f>IF('1042Bf Données de base trav.'!C138="","",'1042Bf Données de base trav.'!C138)</f>
        <v/>
      </c>
      <c r="D137" s="159"/>
      <c r="E137" s="160"/>
      <c r="F137" s="160"/>
      <c r="G137" s="160"/>
      <c r="H137" s="160"/>
      <c r="I137" s="160"/>
      <c r="J137" s="160"/>
      <c r="K137" s="160"/>
      <c r="L137" s="160"/>
      <c r="M137" s="160"/>
      <c r="N137" s="160"/>
      <c r="O137" s="160"/>
      <c r="P137" s="160"/>
      <c r="Q137" s="160"/>
      <c r="R137" s="160"/>
      <c r="S137" s="160"/>
      <c r="T137" s="160"/>
      <c r="U137" s="160"/>
      <c r="V137" s="160"/>
      <c r="W137" s="160"/>
      <c r="X137" s="160"/>
      <c r="Y137" s="160"/>
      <c r="Z137" s="160"/>
      <c r="AA137" s="160"/>
      <c r="AB137" s="160"/>
      <c r="AC137" s="160"/>
      <c r="AD137" s="160"/>
      <c r="AE137" s="160"/>
      <c r="AF137" s="160"/>
      <c r="AG137" s="160"/>
      <c r="AH137" s="160"/>
      <c r="AI137" s="165" t="str">
        <f t="shared" si="4"/>
        <v/>
      </c>
      <c r="AJ137" s="94"/>
    </row>
    <row r="138" spans="1:36" ht="60" customHeight="1">
      <c r="A138" s="270" t="str">
        <f>IF('1042Bf Données de base trav.'!A139="","",'1042Bf Données de base trav.'!A139)</f>
        <v/>
      </c>
      <c r="B138" s="271" t="str">
        <f>IF('1042Bf Données de base trav.'!B139="","",'1042Bf Données de base trav.'!B139)</f>
        <v/>
      </c>
      <c r="C138" s="271" t="str">
        <f>IF('1042Bf Données de base trav.'!C139="","",'1042Bf Données de base trav.'!C139)</f>
        <v/>
      </c>
      <c r="D138" s="159"/>
      <c r="E138" s="160"/>
      <c r="F138" s="160"/>
      <c r="G138" s="160"/>
      <c r="H138" s="160"/>
      <c r="I138" s="160"/>
      <c r="J138" s="160"/>
      <c r="K138" s="160"/>
      <c r="L138" s="160"/>
      <c r="M138" s="160"/>
      <c r="N138" s="160"/>
      <c r="O138" s="160"/>
      <c r="P138" s="160"/>
      <c r="Q138" s="160"/>
      <c r="R138" s="160"/>
      <c r="S138" s="160"/>
      <c r="T138" s="160"/>
      <c r="U138" s="160"/>
      <c r="V138" s="160"/>
      <c r="W138" s="160"/>
      <c r="X138" s="160"/>
      <c r="Y138" s="160"/>
      <c r="Z138" s="160"/>
      <c r="AA138" s="160"/>
      <c r="AB138" s="160"/>
      <c r="AC138" s="160"/>
      <c r="AD138" s="160"/>
      <c r="AE138" s="160"/>
      <c r="AF138" s="160"/>
      <c r="AG138" s="160"/>
      <c r="AH138" s="160"/>
      <c r="AI138" s="165" t="str">
        <f t="shared" si="4"/>
        <v/>
      </c>
      <c r="AJ138" s="94"/>
    </row>
    <row r="139" spans="1:36" ht="60" customHeight="1">
      <c r="A139" s="270" t="str">
        <f>IF('1042Bf Données de base trav.'!A140="","",'1042Bf Données de base trav.'!A140)</f>
        <v/>
      </c>
      <c r="B139" s="271" t="str">
        <f>IF('1042Bf Données de base trav.'!B140="","",'1042Bf Données de base trav.'!B140)</f>
        <v/>
      </c>
      <c r="C139" s="271" t="str">
        <f>IF('1042Bf Données de base trav.'!C140="","",'1042Bf Données de base trav.'!C140)</f>
        <v/>
      </c>
      <c r="D139" s="159"/>
      <c r="E139" s="160"/>
      <c r="F139" s="160"/>
      <c r="G139" s="160"/>
      <c r="H139" s="160"/>
      <c r="I139" s="160"/>
      <c r="J139" s="160"/>
      <c r="K139" s="160"/>
      <c r="L139" s="160"/>
      <c r="M139" s="160"/>
      <c r="N139" s="160"/>
      <c r="O139" s="160"/>
      <c r="P139" s="160"/>
      <c r="Q139" s="160"/>
      <c r="R139" s="160"/>
      <c r="S139" s="160"/>
      <c r="T139" s="160"/>
      <c r="U139" s="160"/>
      <c r="V139" s="160"/>
      <c r="W139" s="160"/>
      <c r="X139" s="160"/>
      <c r="Y139" s="160"/>
      <c r="Z139" s="160"/>
      <c r="AA139" s="160"/>
      <c r="AB139" s="160"/>
      <c r="AC139" s="160"/>
      <c r="AD139" s="160"/>
      <c r="AE139" s="160"/>
      <c r="AF139" s="160"/>
      <c r="AG139" s="160"/>
      <c r="AH139" s="160"/>
      <c r="AI139" s="165" t="str">
        <f t="shared" si="4"/>
        <v/>
      </c>
      <c r="AJ139" s="94"/>
    </row>
    <row r="140" spans="1:36" ht="60" customHeight="1">
      <c r="A140" s="270" t="str">
        <f>IF('1042Bf Données de base trav.'!A141="","",'1042Bf Données de base trav.'!A141)</f>
        <v/>
      </c>
      <c r="B140" s="271" t="str">
        <f>IF('1042Bf Données de base trav.'!B141="","",'1042Bf Données de base trav.'!B141)</f>
        <v/>
      </c>
      <c r="C140" s="271" t="str">
        <f>IF('1042Bf Données de base trav.'!C141="","",'1042Bf Données de base trav.'!C141)</f>
        <v/>
      </c>
      <c r="D140" s="159"/>
      <c r="E140" s="160"/>
      <c r="F140" s="160"/>
      <c r="G140" s="160"/>
      <c r="H140" s="160"/>
      <c r="I140" s="160"/>
      <c r="J140" s="160"/>
      <c r="K140" s="160"/>
      <c r="L140" s="160"/>
      <c r="M140" s="160"/>
      <c r="N140" s="160"/>
      <c r="O140" s="160"/>
      <c r="P140" s="160"/>
      <c r="Q140" s="160"/>
      <c r="R140" s="160"/>
      <c r="S140" s="160"/>
      <c r="T140" s="160"/>
      <c r="U140" s="160"/>
      <c r="V140" s="160"/>
      <c r="W140" s="160"/>
      <c r="X140" s="160"/>
      <c r="Y140" s="160"/>
      <c r="Z140" s="160"/>
      <c r="AA140" s="160"/>
      <c r="AB140" s="160"/>
      <c r="AC140" s="160"/>
      <c r="AD140" s="160"/>
      <c r="AE140" s="160"/>
      <c r="AF140" s="160"/>
      <c r="AG140" s="160"/>
      <c r="AH140" s="160"/>
      <c r="AI140" s="165" t="str">
        <f t="shared" si="4"/>
        <v/>
      </c>
      <c r="AJ140" s="94"/>
    </row>
    <row r="141" spans="1:36" ht="60" customHeight="1">
      <c r="A141" s="270" t="str">
        <f>IF('1042Bf Données de base trav.'!A142="","",'1042Bf Données de base trav.'!A142)</f>
        <v/>
      </c>
      <c r="B141" s="271" t="str">
        <f>IF('1042Bf Données de base trav.'!B142="","",'1042Bf Données de base trav.'!B142)</f>
        <v/>
      </c>
      <c r="C141" s="271" t="str">
        <f>IF('1042Bf Données de base trav.'!C142="","",'1042Bf Données de base trav.'!C142)</f>
        <v/>
      </c>
      <c r="D141" s="159"/>
      <c r="E141" s="160"/>
      <c r="F141" s="160"/>
      <c r="G141" s="160"/>
      <c r="H141" s="160"/>
      <c r="I141" s="160"/>
      <c r="J141" s="160"/>
      <c r="K141" s="160"/>
      <c r="L141" s="160"/>
      <c r="M141" s="160"/>
      <c r="N141" s="160"/>
      <c r="O141" s="160"/>
      <c r="P141" s="160"/>
      <c r="Q141" s="160"/>
      <c r="R141" s="160"/>
      <c r="S141" s="160"/>
      <c r="T141" s="160"/>
      <c r="U141" s="160"/>
      <c r="V141" s="160"/>
      <c r="W141" s="160"/>
      <c r="X141" s="160"/>
      <c r="Y141" s="160"/>
      <c r="Z141" s="160"/>
      <c r="AA141" s="160"/>
      <c r="AB141" s="160"/>
      <c r="AC141" s="160"/>
      <c r="AD141" s="160"/>
      <c r="AE141" s="160"/>
      <c r="AF141" s="160"/>
      <c r="AG141" s="160"/>
      <c r="AH141" s="160"/>
      <c r="AI141" s="165" t="str">
        <f t="shared" si="4"/>
        <v/>
      </c>
      <c r="AJ141" s="94"/>
    </row>
    <row r="142" spans="1:36" ht="60" customHeight="1">
      <c r="A142" s="270" t="str">
        <f>IF('1042Bf Données de base trav.'!A143="","",'1042Bf Données de base trav.'!A143)</f>
        <v/>
      </c>
      <c r="B142" s="271" t="str">
        <f>IF('1042Bf Données de base trav.'!B143="","",'1042Bf Données de base trav.'!B143)</f>
        <v/>
      </c>
      <c r="C142" s="271" t="str">
        <f>IF('1042Bf Données de base trav.'!C143="","",'1042Bf Données de base trav.'!C143)</f>
        <v/>
      </c>
      <c r="D142" s="159"/>
      <c r="E142" s="160"/>
      <c r="F142" s="160"/>
      <c r="G142" s="160"/>
      <c r="H142" s="160"/>
      <c r="I142" s="160"/>
      <c r="J142" s="160"/>
      <c r="K142" s="160"/>
      <c r="L142" s="160"/>
      <c r="M142" s="160"/>
      <c r="N142" s="160"/>
      <c r="O142" s="160"/>
      <c r="P142" s="160"/>
      <c r="Q142" s="160"/>
      <c r="R142" s="160"/>
      <c r="S142" s="160"/>
      <c r="T142" s="160"/>
      <c r="U142" s="160"/>
      <c r="V142" s="160"/>
      <c r="W142" s="160"/>
      <c r="X142" s="160"/>
      <c r="Y142" s="160"/>
      <c r="Z142" s="160"/>
      <c r="AA142" s="160"/>
      <c r="AB142" s="160"/>
      <c r="AC142" s="160"/>
      <c r="AD142" s="160"/>
      <c r="AE142" s="160"/>
      <c r="AF142" s="160"/>
      <c r="AG142" s="160"/>
      <c r="AH142" s="160"/>
      <c r="AI142" s="165" t="str">
        <f t="shared" si="4"/>
        <v/>
      </c>
      <c r="AJ142" s="94"/>
    </row>
    <row r="143" spans="1:36" ht="60" customHeight="1">
      <c r="A143" s="270" t="str">
        <f>IF('1042Bf Données de base trav.'!A144="","",'1042Bf Données de base trav.'!A144)</f>
        <v/>
      </c>
      <c r="B143" s="271" t="str">
        <f>IF('1042Bf Données de base trav.'!B144="","",'1042Bf Données de base trav.'!B144)</f>
        <v/>
      </c>
      <c r="C143" s="271" t="str">
        <f>IF('1042Bf Données de base trav.'!C144="","",'1042Bf Données de base trav.'!C144)</f>
        <v/>
      </c>
      <c r="D143" s="159"/>
      <c r="E143" s="160"/>
      <c r="F143" s="160"/>
      <c r="G143" s="160"/>
      <c r="H143" s="160"/>
      <c r="I143" s="160"/>
      <c r="J143" s="160"/>
      <c r="K143" s="160"/>
      <c r="L143" s="160"/>
      <c r="M143" s="160"/>
      <c r="N143" s="160"/>
      <c r="O143" s="160"/>
      <c r="P143" s="160"/>
      <c r="Q143" s="160"/>
      <c r="R143" s="160"/>
      <c r="S143" s="160"/>
      <c r="T143" s="160"/>
      <c r="U143" s="160"/>
      <c r="V143" s="160"/>
      <c r="W143" s="160"/>
      <c r="X143" s="160"/>
      <c r="Y143" s="160"/>
      <c r="Z143" s="160"/>
      <c r="AA143" s="160"/>
      <c r="AB143" s="160"/>
      <c r="AC143" s="160"/>
      <c r="AD143" s="160"/>
      <c r="AE143" s="160"/>
      <c r="AF143" s="160"/>
      <c r="AG143" s="160"/>
      <c r="AH143" s="160"/>
      <c r="AI143" s="165" t="str">
        <f t="shared" si="4"/>
        <v/>
      </c>
      <c r="AJ143" s="94"/>
    </row>
    <row r="144" spans="1:36" ht="60" customHeight="1">
      <c r="A144" s="270" t="str">
        <f>IF('1042Bf Données de base trav.'!A145="","",'1042Bf Données de base trav.'!A145)</f>
        <v/>
      </c>
      <c r="B144" s="271" t="str">
        <f>IF('1042Bf Données de base trav.'!B145="","",'1042Bf Données de base trav.'!B145)</f>
        <v/>
      </c>
      <c r="C144" s="271" t="str">
        <f>IF('1042Bf Données de base trav.'!C145="","",'1042Bf Données de base trav.'!C145)</f>
        <v/>
      </c>
      <c r="D144" s="159"/>
      <c r="E144" s="160"/>
      <c r="F144" s="160"/>
      <c r="G144" s="160"/>
      <c r="H144" s="160"/>
      <c r="I144" s="160"/>
      <c r="J144" s="160"/>
      <c r="K144" s="160"/>
      <c r="L144" s="160"/>
      <c r="M144" s="160"/>
      <c r="N144" s="160"/>
      <c r="O144" s="160"/>
      <c r="P144" s="160"/>
      <c r="Q144" s="160"/>
      <c r="R144" s="160"/>
      <c r="S144" s="160"/>
      <c r="T144" s="160"/>
      <c r="U144" s="160"/>
      <c r="V144" s="160"/>
      <c r="W144" s="160"/>
      <c r="X144" s="160"/>
      <c r="Y144" s="160"/>
      <c r="Z144" s="160"/>
      <c r="AA144" s="160"/>
      <c r="AB144" s="160"/>
      <c r="AC144" s="160"/>
      <c r="AD144" s="160"/>
      <c r="AE144" s="160"/>
      <c r="AF144" s="160"/>
      <c r="AG144" s="160"/>
      <c r="AH144" s="160"/>
      <c r="AI144" s="165" t="str">
        <f t="shared" si="4"/>
        <v/>
      </c>
      <c r="AJ144" s="94"/>
    </row>
    <row r="145" spans="1:36" ht="60" customHeight="1">
      <c r="A145" s="270" t="str">
        <f>IF('1042Bf Données de base trav.'!A146="","",'1042Bf Données de base trav.'!A146)</f>
        <v/>
      </c>
      <c r="B145" s="271" t="str">
        <f>IF('1042Bf Données de base trav.'!B146="","",'1042Bf Données de base trav.'!B146)</f>
        <v/>
      </c>
      <c r="C145" s="271" t="str">
        <f>IF('1042Bf Données de base trav.'!C146="","",'1042Bf Données de base trav.'!C146)</f>
        <v/>
      </c>
      <c r="D145" s="159"/>
      <c r="E145" s="160"/>
      <c r="F145" s="160"/>
      <c r="G145" s="160"/>
      <c r="H145" s="160"/>
      <c r="I145" s="160"/>
      <c r="J145" s="160"/>
      <c r="K145" s="160"/>
      <c r="L145" s="160"/>
      <c r="M145" s="160"/>
      <c r="N145" s="160"/>
      <c r="O145" s="160"/>
      <c r="P145" s="160"/>
      <c r="Q145" s="160"/>
      <c r="R145" s="160"/>
      <c r="S145" s="160"/>
      <c r="T145" s="160"/>
      <c r="U145" s="160"/>
      <c r="V145" s="160"/>
      <c r="W145" s="160"/>
      <c r="X145" s="160"/>
      <c r="Y145" s="160"/>
      <c r="Z145" s="160"/>
      <c r="AA145" s="160"/>
      <c r="AB145" s="160"/>
      <c r="AC145" s="160"/>
      <c r="AD145" s="160"/>
      <c r="AE145" s="160"/>
      <c r="AF145" s="160"/>
      <c r="AG145" s="160"/>
      <c r="AH145" s="160"/>
      <c r="AI145" s="165" t="str">
        <f t="shared" si="4"/>
        <v/>
      </c>
      <c r="AJ145" s="94"/>
    </row>
    <row r="146" spans="1:36" ht="60" customHeight="1">
      <c r="A146" s="270" t="str">
        <f>IF('1042Bf Données de base trav.'!A147="","",'1042Bf Données de base trav.'!A147)</f>
        <v/>
      </c>
      <c r="B146" s="271" t="str">
        <f>IF('1042Bf Données de base trav.'!B147="","",'1042Bf Données de base trav.'!B147)</f>
        <v/>
      </c>
      <c r="C146" s="271" t="str">
        <f>IF('1042Bf Données de base trav.'!C147="","",'1042Bf Données de base trav.'!C147)</f>
        <v/>
      </c>
      <c r="D146" s="159"/>
      <c r="E146" s="160"/>
      <c r="F146" s="160"/>
      <c r="G146" s="160"/>
      <c r="H146" s="160"/>
      <c r="I146" s="160"/>
      <c r="J146" s="160"/>
      <c r="K146" s="160"/>
      <c r="L146" s="160"/>
      <c r="M146" s="160"/>
      <c r="N146" s="160"/>
      <c r="O146" s="160"/>
      <c r="P146" s="160"/>
      <c r="Q146" s="160"/>
      <c r="R146" s="160"/>
      <c r="S146" s="160"/>
      <c r="T146" s="160"/>
      <c r="U146" s="160"/>
      <c r="V146" s="160"/>
      <c r="W146" s="160"/>
      <c r="X146" s="160"/>
      <c r="Y146" s="160"/>
      <c r="Z146" s="160"/>
      <c r="AA146" s="160"/>
      <c r="AB146" s="160"/>
      <c r="AC146" s="160"/>
      <c r="AD146" s="160"/>
      <c r="AE146" s="160"/>
      <c r="AF146" s="160"/>
      <c r="AG146" s="160"/>
      <c r="AH146" s="160"/>
      <c r="AI146" s="165" t="str">
        <f t="shared" si="4"/>
        <v/>
      </c>
      <c r="AJ146" s="94"/>
    </row>
    <row r="147" spans="1:36" ht="60" customHeight="1">
      <c r="A147" s="270" t="str">
        <f>IF('1042Bf Données de base trav.'!A148="","",'1042Bf Données de base trav.'!A148)</f>
        <v/>
      </c>
      <c r="B147" s="271" t="str">
        <f>IF('1042Bf Données de base trav.'!B148="","",'1042Bf Données de base trav.'!B148)</f>
        <v/>
      </c>
      <c r="C147" s="271" t="str">
        <f>IF('1042Bf Données de base trav.'!C148="","",'1042Bf Données de base trav.'!C148)</f>
        <v/>
      </c>
      <c r="D147" s="159"/>
      <c r="E147" s="160"/>
      <c r="F147" s="160"/>
      <c r="G147" s="160"/>
      <c r="H147" s="160"/>
      <c r="I147" s="160"/>
      <c r="J147" s="160"/>
      <c r="K147" s="160"/>
      <c r="L147" s="160"/>
      <c r="M147" s="160"/>
      <c r="N147" s="160"/>
      <c r="O147" s="160"/>
      <c r="P147" s="160"/>
      <c r="Q147" s="160"/>
      <c r="R147" s="160"/>
      <c r="S147" s="160"/>
      <c r="T147" s="160"/>
      <c r="U147" s="160"/>
      <c r="V147" s="160"/>
      <c r="W147" s="160"/>
      <c r="X147" s="160"/>
      <c r="Y147" s="160"/>
      <c r="Z147" s="160"/>
      <c r="AA147" s="160"/>
      <c r="AB147" s="160"/>
      <c r="AC147" s="160"/>
      <c r="AD147" s="160"/>
      <c r="AE147" s="160"/>
      <c r="AF147" s="160"/>
      <c r="AG147" s="160"/>
      <c r="AH147" s="160"/>
      <c r="AI147" s="165" t="str">
        <f t="shared" si="4"/>
        <v/>
      </c>
      <c r="AJ147" s="94"/>
    </row>
    <row r="148" spans="1:36" ht="60" customHeight="1">
      <c r="A148" s="270" t="str">
        <f>IF('1042Bf Données de base trav.'!A149="","",'1042Bf Données de base trav.'!A149)</f>
        <v/>
      </c>
      <c r="B148" s="271" t="str">
        <f>IF('1042Bf Données de base trav.'!B149="","",'1042Bf Données de base trav.'!B149)</f>
        <v/>
      </c>
      <c r="C148" s="271" t="str">
        <f>IF('1042Bf Données de base trav.'!C149="","",'1042Bf Données de base trav.'!C149)</f>
        <v/>
      </c>
      <c r="D148" s="159"/>
      <c r="E148" s="160"/>
      <c r="F148" s="160"/>
      <c r="G148" s="160"/>
      <c r="H148" s="160"/>
      <c r="I148" s="160"/>
      <c r="J148" s="160"/>
      <c r="K148" s="160"/>
      <c r="L148" s="160"/>
      <c r="M148" s="160"/>
      <c r="N148" s="160"/>
      <c r="O148" s="160"/>
      <c r="P148" s="160"/>
      <c r="Q148" s="160"/>
      <c r="R148" s="160"/>
      <c r="S148" s="160"/>
      <c r="T148" s="160"/>
      <c r="U148" s="160"/>
      <c r="V148" s="160"/>
      <c r="W148" s="160"/>
      <c r="X148" s="160"/>
      <c r="Y148" s="160"/>
      <c r="Z148" s="160"/>
      <c r="AA148" s="160"/>
      <c r="AB148" s="160"/>
      <c r="AC148" s="160"/>
      <c r="AD148" s="160"/>
      <c r="AE148" s="160"/>
      <c r="AF148" s="160"/>
      <c r="AG148" s="160"/>
      <c r="AH148" s="160"/>
      <c r="AI148" s="165" t="str">
        <f t="shared" si="4"/>
        <v/>
      </c>
      <c r="AJ148" s="94"/>
    </row>
    <row r="149" spans="1:36" ht="60" customHeight="1">
      <c r="A149" s="270" t="str">
        <f>IF('1042Bf Données de base trav.'!A150="","",'1042Bf Données de base trav.'!A150)</f>
        <v/>
      </c>
      <c r="B149" s="271" t="str">
        <f>IF('1042Bf Données de base trav.'!B150="","",'1042Bf Données de base trav.'!B150)</f>
        <v/>
      </c>
      <c r="C149" s="271" t="str">
        <f>IF('1042Bf Données de base trav.'!C150="","",'1042Bf Données de base trav.'!C150)</f>
        <v/>
      </c>
      <c r="D149" s="159"/>
      <c r="E149" s="160"/>
      <c r="F149" s="160"/>
      <c r="G149" s="160"/>
      <c r="H149" s="160"/>
      <c r="I149" s="160"/>
      <c r="J149" s="160"/>
      <c r="K149" s="160"/>
      <c r="L149" s="160"/>
      <c r="M149" s="160"/>
      <c r="N149" s="160"/>
      <c r="O149" s="160"/>
      <c r="P149" s="160"/>
      <c r="Q149" s="160"/>
      <c r="R149" s="160"/>
      <c r="S149" s="160"/>
      <c r="T149" s="160"/>
      <c r="U149" s="160"/>
      <c r="V149" s="160"/>
      <c r="W149" s="160"/>
      <c r="X149" s="160"/>
      <c r="Y149" s="160"/>
      <c r="Z149" s="160"/>
      <c r="AA149" s="160"/>
      <c r="AB149" s="160"/>
      <c r="AC149" s="160"/>
      <c r="AD149" s="160"/>
      <c r="AE149" s="160"/>
      <c r="AF149" s="160"/>
      <c r="AG149" s="160"/>
      <c r="AH149" s="160"/>
      <c r="AI149" s="165" t="str">
        <f t="shared" si="4"/>
        <v/>
      </c>
      <c r="AJ149" s="94"/>
    </row>
    <row r="150" spans="1:36" ht="60" customHeight="1">
      <c r="A150" s="270" t="str">
        <f>IF('1042Bf Données de base trav.'!A151="","",'1042Bf Données de base trav.'!A151)</f>
        <v/>
      </c>
      <c r="B150" s="271" t="str">
        <f>IF('1042Bf Données de base trav.'!B151="","",'1042Bf Données de base trav.'!B151)</f>
        <v/>
      </c>
      <c r="C150" s="271" t="str">
        <f>IF('1042Bf Données de base trav.'!C151="","",'1042Bf Données de base trav.'!C151)</f>
        <v/>
      </c>
      <c r="D150" s="159"/>
      <c r="E150" s="160"/>
      <c r="F150" s="160"/>
      <c r="G150" s="160"/>
      <c r="H150" s="160"/>
      <c r="I150" s="160"/>
      <c r="J150" s="160"/>
      <c r="K150" s="160"/>
      <c r="L150" s="160"/>
      <c r="M150" s="160"/>
      <c r="N150" s="160"/>
      <c r="O150" s="160"/>
      <c r="P150" s="160"/>
      <c r="Q150" s="160"/>
      <c r="R150" s="160"/>
      <c r="S150" s="160"/>
      <c r="T150" s="160"/>
      <c r="U150" s="160"/>
      <c r="V150" s="160"/>
      <c r="W150" s="160"/>
      <c r="X150" s="160"/>
      <c r="Y150" s="160"/>
      <c r="Z150" s="160"/>
      <c r="AA150" s="160"/>
      <c r="AB150" s="160"/>
      <c r="AC150" s="160"/>
      <c r="AD150" s="160"/>
      <c r="AE150" s="160"/>
      <c r="AF150" s="160"/>
      <c r="AG150" s="160"/>
      <c r="AH150" s="160"/>
      <c r="AI150" s="165" t="str">
        <f t="shared" si="4"/>
        <v/>
      </c>
      <c r="AJ150" s="94"/>
    </row>
    <row r="151" spans="1:36" ht="60" customHeight="1">
      <c r="A151" s="270" t="str">
        <f>IF('1042Bf Données de base trav.'!A152="","",'1042Bf Données de base trav.'!A152)</f>
        <v/>
      </c>
      <c r="B151" s="271" t="str">
        <f>IF('1042Bf Données de base trav.'!B152="","",'1042Bf Données de base trav.'!B152)</f>
        <v/>
      </c>
      <c r="C151" s="271" t="str">
        <f>IF('1042Bf Données de base trav.'!C152="","",'1042Bf Données de base trav.'!C152)</f>
        <v/>
      </c>
      <c r="D151" s="159"/>
      <c r="E151" s="160"/>
      <c r="F151" s="160"/>
      <c r="G151" s="160"/>
      <c r="H151" s="160"/>
      <c r="I151" s="160"/>
      <c r="J151" s="160"/>
      <c r="K151" s="160"/>
      <c r="L151" s="160"/>
      <c r="M151" s="160"/>
      <c r="N151" s="160"/>
      <c r="O151" s="160"/>
      <c r="P151" s="160"/>
      <c r="Q151" s="160"/>
      <c r="R151" s="160"/>
      <c r="S151" s="160"/>
      <c r="T151" s="160"/>
      <c r="U151" s="160"/>
      <c r="V151" s="160"/>
      <c r="W151" s="160"/>
      <c r="X151" s="160"/>
      <c r="Y151" s="160"/>
      <c r="Z151" s="160"/>
      <c r="AA151" s="160"/>
      <c r="AB151" s="160"/>
      <c r="AC151" s="160"/>
      <c r="AD151" s="160"/>
      <c r="AE151" s="160"/>
      <c r="AF151" s="160"/>
      <c r="AG151" s="160"/>
      <c r="AH151" s="160"/>
      <c r="AI151" s="165" t="str">
        <f t="shared" si="4"/>
        <v/>
      </c>
      <c r="AJ151" s="94"/>
    </row>
    <row r="152" spans="1:36" ht="60" customHeight="1">
      <c r="A152" s="270" t="str">
        <f>IF('1042Bf Données de base trav.'!A153="","",'1042Bf Données de base trav.'!A153)</f>
        <v/>
      </c>
      <c r="B152" s="271" t="str">
        <f>IF('1042Bf Données de base trav.'!B153="","",'1042Bf Données de base trav.'!B153)</f>
        <v/>
      </c>
      <c r="C152" s="271" t="str">
        <f>IF('1042Bf Données de base trav.'!C153="","",'1042Bf Données de base trav.'!C153)</f>
        <v/>
      </c>
      <c r="D152" s="159"/>
      <c r="E152" s="160"/>
      <c r="F152" s="160"/>
      <c r="G152" s="160"/>
      <c r="H152" s="160"/>
      <c r="I152" s="160"/>
      <c r="J152" s="160"/>
      <c r="K152" s="160"/>
      <c r="L152" s="160"/>
      <c r="M152" s="160"/>
      <c r="N152" s="160"/>
      <c r="O152" s="160"/>
      <c r="P152" s="160"/>
      <c r="Q152" s="160"/>
      <c r="R152" s="160"/>
      <c r="S152" s="160"/>
      <c r="T152" s="160"/>
      <c r="U152" s="160"/>
      <c r="V152" s="160"/>
      <c r="W152" s="160"/>
      <c r="X152" s="160"/>
      <c r="Y152" s="160"/>
      <c r="Z152" s="160"/>
      <c r="AA152" s="160"/>
      <c r="AB152" s="160"/>
      <c r="AC152" s="160"/>
      <c r="AD152" s="160"/>
      <c r="AE152" s="160"/>
      <c r="AF152" s="160"/>
      <c r="AG152" s="160"/>
      <c r="AH152" s="160"/>
      <c r="AI152" s="165" t="str">
        <f t="shared" si="4"/>
        <v/>
      </c>
      <c r="AJ152" s="94"/>
    </row>
    <row r="153" spans="1:36" ht="60" customHeight="1">
      <c r="A153" s="270" t="str">
        <f>IF('1042Bf Données de base trav.'!A154="","",'1042Bf Données de base trav.'!A154)</f>
        <v/>
      </c>
      <c r="B153" s="271" t="str">
        <f>IF('1042Bf Données de base trav.'!B154="","",'1042Bf Données de base trav.'!B154)</f>
        <v/>
      </c>
      <c r="C153" s="271" t="str">
        <f>IF('1042Bf Données de base trav.'!C154="","",'1042Bf Données de base trav.'!C154)</f>
        <v/>
      </c>
      <c r="D153" s="159"/>
      <c r="E153" s="160"/>
      <c r="F153" s="160"/>
      <c r="G153" s="160"/>
      <c r="H153" s="160"/>
      <c r="I153" s="160"/>
      <c r="J153" s="160"/>
      <c r="K153" s="160"/>
      <c r="L153" s="160"/>
      <c r="M153" s="160"/>
      <c r="N153" s="160"/>
      <c r="O153" s="160"/>
      <c r="P153" s="160"/>
      <c r="Q153" s="160"/>
      <c r="R153" s="160"/>
      <c r="S153" s="160"/>
      <c r="T153" s="160"/>
      <c r="U153" s="160"/>
      <c r="V153" s="160"/>
      <c r="W153" s="160"/>
      <c r="X153" s="160"/>
      <c r="Y153" s="160"/>
      <c r="Z153" s="160"/>
      <c r="AA153" s="160"/>
      <c r="AB153" s="160"/>
      <c r="AC153" s="160"/>
      <c r="AD153" s="160"/>
      <c r="AE153" s="160"/>
      <c r="AF153" s="160"/>
      <c r="AG153" s="160"/>
      <c r="AH153" s="160"/>
      <c r="AI153" s="165" t="str">
        <f t="shared" si="4"/>
        <v/>
      </c>
      <c r="AJ153" s="94"/>
    </row>
    <row r="154" spans="1:36" ht="60" customHeight="1">
      <c r="A154" s="270" t="str">
        <f>IF('1042Bf Données de base trav.'!A155="","",'1042Bf Données de base trav.'!A155)</f>
        <v/>
      </c>
      <c r="B154" s="271" t="str">
        <f>IF('1042Bf Données de base trav.'!B155="","",'1042Bf Données de base trav.'!B155)</f>
        <v/>
      </c>
      <c r="C154" s="271" t="str">
        <f>IF('1042Bf Données de base trav.'!C155="","",'1042Bf Données de base trav.'!C155)</f>
        <v/>
      </c>
      <c r="D154" s="159"/>
      <c r="E154" s="160"/>
      <c r="F154" s="160"/>
      <c r="G154" s="160"/>
      <c r="H154" s="160"/>
      <c r="I154" s="160"/>
      <c r="J154" s="160"/>
      <c r="K154" s="160"/>
      <c r="L154" s="160"/>
      <c r="M154" s="160"/>
      <c r="N154" s="160"/>
      <c r="O154" s="160"/>
      <c r="P154" s="160"/>
      <c r="Q154" s="160"/>
      <c r="R154" s="160"/>
      <c r="S154" s="160"/>
      <c r="T154" s="160"/>
      <c r="U154" s="160"/>
      <c r="V154" s="160"/>
      <c r="W154" s="160"/>
      <c r="X154" s="160"/>
      <c r="Y154" s="160"/>
      <c r="Z154" s="160"/>
      <c r="AA154" s="160"/>
      <c r="AB154" s="160"/>
      <c r="AC154" s="160"/>
      <c r="AD154" s="160"/>
      <c r="AE154" s="160"/>
      <c r="AF154" s="160"/>
      <c r="AG154" s="160"/>
      <c r="AH154" s="160"/>
      <c r="AI154" s="165" t="str">
        <f t="shared" si="4"/>
        <v/>
      </c>
      <c r="AJ154" s="94"/>
    </row>
    <row r="155" spans="1:36" ht="60" customHeight="1">
      <c r="A155" s="270" t="str">
        <f>IF('1042Bf Données de base trav.'!A156="","",'1042Bf Données de base trav.'!A156)</f>
        <v/>
      </c>
      <c r="B155" s="271" t="str">
        <f>IF('1042Bf Données de base trav.'!B156="","",'1042Bf Données de base trav.'!B156)</f>
        <v/>
      </c>
      <c r="C155" s="271" t="str">
        <f>IF('1042Bf Données de base trav.'!C156="","",'1042Bf Données de base trav.'!C156)</f>
        <v/>
      </c>
      <c r="D155" s="159"/>
      <c r="E155" s="160"/>
      <c r="F155" s="160"/>
      <c r="G155" s="160"/>
      <c r="H155" s="160"/>
      <c r="I155" s="160"/>
      <c r="J155" s="160"/>
      <c r="K155" s="160"/>
      <c r="L155" s="160"/>
      <c r="M155" s="160"/>
      <c r="N155" s="160"/>
      <c r="O155" s="160"/>
      <c r="P155" s="160"/>
      <c r="Q155" s="160"/>
      <c r="R155" s="160"/>
      <c r="S155" s="160"/>
      <c r="T155" s="160"/>
      <c r="U155" s="160"/>
      <c r="V155" s="160"/>
      <c r="W155" s="160"/>
      <c r="X155" s="160"/>
      <c r="Y155" s="160"/>
      <c r="Z155" s="160"/>
      <c r="AA155" s="160"/>
      <c r="AB155" s="160"/>
      <c r="AC155" s="160"/>
      <c r="AD155" s="160"/>
      <c r="AE155" s="160"/>
      <c r="AF155" s="160"/>
      <c r="AG155" s="160"/>
      <c r="AH155" s="160"/>
      <c r="AI155" s="165" t="str">
        <f t="shared" si="4"/>
        <v/>
      </c>
      <c r="AJ155" s="94"/>
    </row>
    <row r="156" spans="1:36" ht="60" customHeight="1">
      <c r="A156" s="270" t="str">
        <f>IF('1042Bf Données de base trav.'!A157="","",'1042Bf Données de base trav.'!A157)</f>
        <v/>
      </c>
      <c r="B156" s="271" t="str">
        <f>IF('1042Bf Données de base trav.'!B157="","",'1042Bf Données de base trav.'!B157)</f>
        <v/>
      </c>
      <c r="C156" s="271" t="str">
        <f>IF('1042Bf Données de base trav.'!C157="","",'1042Bf Données de base trav.'!C157)</f>
        <v/>
      </c>
      <c r="D156" s="159"/>
      <c r="E156" s="160"/>
      <c r="F156" s="160"/>
      <c r="G156" s="160"/>
      <c r="H156" s="160"/>
      <c r="I156" s="160"/>
      <c r="J156" s="160"/>
      <c r="K156" s="160"/>
      <c r="L156" s="160"/>
      <c r="M156" s="160"/>
      <c r="N156" s="160"/>
      <c r="O156" s="160"/>
      <c r="P156" s="160"/>
      <c r="Q156" s="160"/>
      <c r="R156" s="160"/>
      <c r="S156" s="160"/>
      <c r="T156" s="160"/>
      <c r="U156" s="160"/>
      <c r="V156" s="160"/>
      <c r="W156" s="160"/>
      <c r="X156" s="160"/>
      <c r="Y156" s="160"/>
      <c r="Z156" s="160"/>
      <c r="AA156" s="160"/>
      <c r="AB156" s="160"/>
      <c r="AC156" s="160"/>
      <c r="AD156" s="160"/>
      <c r="AE156" s="160"/>
      <c r="AF156" s="160"/>
      <c r="AG156" s="160"/>
      <c r="AH156" s="160"/>
      <c r="AI156" s="165" t="str">
        <f t="shared" si="4"/>
        <v/>
      </c>
      <c r="AJ156" s="94"/>
    </row>
    <row r="157" spans="1:36" ht="60" customHeight="1">
      <c r="A157" s="270" t="str">
        <f>IF('1042Bf Données de base trav.'!A158="","",'1042Bf Données de base trav.'!A158)</f>
        <v/>
      </c>
      <c r="B157" s="271" t="str">
        <f>IF('1042Bf Données de base trav.'!B158="","",'1042Bf Données de base trav.'!B158)</f>
        <v/>
      </c>
      <c r="C157" s="271" t="str">
        <f>IF('1042Bf Données de base trav.'!C158="","",'1042Bf Données de base trav.'!C158)</f>
        <v/>
      </c>
      <c r="D157" s="159"/>
      <c r="E157" s="160"/>
      <c r="F157" s="160"/>
      <c r="G157" s="160"/>
      <c r="H157" s="160"/>
      <c r="I157" s="160"/>
      <c r="J157" s="160"/>
      <c r="K157" s="160"/>
      <c r="L157" s="160"/>
      <c r="M157" s="160"/>
      <c r="N157" s="160"/>
      <c r="O157" s="160"/>
      <c r="P157" s="160"/>
      <c r="Q157" s="160"/>
      <c r="R157" s="160"/>
      <c r="S157" s="160"/>
      <c r="T157" s="160"/>
      <c r="U157" s="160"/>
      <c r="V157" s="160"/>
      <c r="W157" s="160"/>
      <c r="X157" s="160"/>
      <c r="Y157" s="160"/>
      <c r="Z157" s="160"/>
      <c r="AA157" s="160"/>
      <c r="AB157" s="160"/>
      <c r="AC157" s="160"/>
      <c r="AD157" s="160"/>
      <c r="AE157" s="160"/>
      <c r="AF157" s="160"/>
      <c r="AG157" s="160"/>
      <c r="AH157" s="160"/>
      <c r="AI157" s="165" t="str">
        <f t="shared" si="4"/>
        <v/>
      </c>
      <c r="AJ157" s="94"/>
    </row>
    <row r="158" spans="1:36" ht="60" customHeight="1">
      <c r="A158" s="270" t="str">
        <f>IF('1042Bf Données de base trav.'!A159="","",'1042Bf Données de base trav.'!A159)</f>
        <v/>
      </c>
      <c r="B158" s="271" t="str">
        <f>IF('1042Bf Données de base trav.'!B159="","",'1042Bf Données de base trav.'!B159)</f>
        <v/>
      </c>
      <c r="C158" s="271" t="str">
        <f>IF('1042Bf Données de base trav.'!C159="","",'1042Bf Données de base trav.'!C159)</f>
        <v/>
      </c>
      <c r="D158" s="159"/>
      <c r="E158" s="160"/>
      <c r="F158" s="160"/>
      <c r="G158" s="160"/>
      <c r="H158" s="160"/>
      <c r="I158" s="160"/>
      <c r="J158" s="160"/>
      <c r="K158" s="160"/>
      <c r="L158" s="160"/>
      <c r="M158" s="160"/>
      <c r="N158" s="160"/>
      <c r="O158" s="160"/>
      <c r="P158" s="160"/>
      <c r="Q158" s="160"/>
      <c r="R158" s="160"/>
      <c r="S158" s="160"/>
      <c r="T158" s="160"/>
      <c r="U158" s="160"/>
      <c r="V158" s="160"/>
      <c r="W158" s="160"/>
      <c r="X158" s="160"/>
      <c r="Y158" s="160"/>
      <c r="Z158" s="160"/>
      <c r="AA158" s="160"/>
      <c r="AB158" s="160"/>
      <c r="AC158" s="160"/>
      <c r="AD158" s="160"/>
      <c r="AE158" s="160"/>
      <c r="AF158" s="160"/>
      <c r="AG158" s="160"/>
      <c r="AH158" s="160"/>
      <c r="AI158" s="165" t="str">
        <f t="shared" si="4"/>
        <v/>
      </c>
      <c r="AJ158" s="94"/>
    </row>
    <row r="159" spans="1:36" ht="60" customHeight="1">
      <c r="A159" s="270" t="str">
        <f>IF('1042Bf Données de base trav.'!A160="","",'1042Bf Données de base trav.'!A160)</f>
        <v/>
      </c>
      <c r="B159" s="271" t="str">
        <f>IF('1042Bf Données de base trav.'!B160="","",'1042Bf Données de base trav.'!B160)</f>
        <v/>
      </c>
      <c r="C159" s="271" t="str">
        <f>IF('1042Bf Données de base trav.'!C160="","",'1042Bf Données de base trav.'!C160)</f>
        <v/>
      </c>
      <c r="D159" s="159"/>
      <c r="E159" s="160"/>
      <c r="F159" s="160"/>
      <c r="G159" s="160"/>
      <c r="H159" s="160"/>
      <c r="I159" s="160"/>
      <c r="J159" s="160"/>
      <c r="K159" s="160"/>
      <c r="L159" s="160"/>
      <c r="M159" s="160"/>
      <c r="N159" s="160"/>
      <c r="O159" s="160"/>
      <c r="P159" s="160"/>
      <c r="Q159" s="160"/>
      <c r="R159" s="160"/>
      <c r="S159" s="160"/>
      <c r="T159" s="160"/>
      <c r="U159" s="160"/>
      <c r="V159" s="160"/>
      <c r="W159" s="160"/>
      <c r="X159" s="160"/>
      <c r="Y159" s="160"/>
      <c r="Z159" s="160"/>
      <c r="AA159" s="160"/>
      <c r="AB159" s="160"/>
      <c r="AC159" s="160"/>
      <c r="AD159" s="160"/>
      <c r="AE159" s="160"/>
      <c r="AF159" s="160"/>
      <c r="AG159" s="160"/>
      <c r="AH159" s="160"/>
      <c r="AI159" s="165" t="str">
        <f t="shared" si="4"/>
        <v/>
      </c>
      <c r="AJ159" s="94"/>
    </row>
    <row r="160" spans="1:36" ht="60" customHeight="1">
      <c r="A160" s="270" t="str">
        <f>IF('1042Bf Données de base trav.'!A161="","",'1042Bf Données de base trav.'!A161)</f>
        <v/>
      </c>
      <c r="B160" s="271" t="str">
        <f>IF('1042Bf Données de base trav.'!B161="","",'1042Bf Données de base trav.'!B161)</f>
        <v/>
      </c>
      <c r="C160" s="271" t="str">
        <f>IF('1042Bf Données de base trav.'!C161="","",'1042Bf Données de base trav.'!C161)</f>
        <v/>
      </c>
      <c r="D160" s="159"/>
      <c r="E160" s="160"/>
      <c r="F160" s="160"/>
      <c r="G160" s="160"/>
      <c r="H160" s="160"/>
      <c r="I160" s="160"/>
      <c r="J160" s="160"/>
      <c r="K160" s="160"/>
      <c r="L160" s="160"/>
      <c r="M160" s="160"/>
      <c r="N160" s="160"/>
      <c r="O160" s="160"/>
      <c r="P160" s="160"/>
      <c r="Q160" s="160"/>
      <c r="R160" s="160"/>
      <c r="S160" s="160"/>
      <c r="T160" s="160"/>
      <c r="U160" s="160"/>
      <c r="V160" s="160"/>
      <c r="W160" s="160"/>
      <c r="X160" s="160"/>
      <c r="Y160" s="160"/>
      <c r="Z160" s="160"/>
      <c r="AA160" s="160"/>
      <c r="AB160" s="160"/>
      <c r="AC160" s="160"/>
      <c r="AD160" s="160"/>
      <c r="AE160" s="160"/>
      <c r="AF160" s="160"/>
      <c r="AG160" s="160"/>
      <c r="AH160" s="160"/>
      <c r="AI160" s="165" t="str">
        <f t="shared" si="4"/>
        <v/>
      </c>
      <c r="AJ160" s="94"/>
    </row>
    <row r="161" spans="1:36" ht="60" customHeight="1">
      <c r="A161" s="270" t="str">
        <f>IF('1042Bf Données de base trav.'!A162="","",'1042Bf Données de base trav.'!A162)</f>
        <v/>
      </c>
      <c r="B161" s="271" t="str">
        <f>IF('1042Bf Données de base trav.'!B162="","",'1042Bf Données de base trav.'!B162)</f>
        <v/>
      </c>
      <c r="C161" s="271" t="str">
        <f>IF('1042Bf Données de base trav.'!C162="","",'1042Bf Données de base trav.'!C162)</f>
        <v/>
      </c>
      <c r="D161" s="159"/>
      <c r="E161" s="160"/>
      <c r="F161" s="160"/>
      <c r="G161" s="160"/>
      <c r="H161" s="160"/>
      <c r="I161" s="160"/>
      <c r="J161" s="160"/>
      <c r="K161" s="160"/>
      <c r="L161" s="160"/>
      <c r="M161" s="160"/>
      <c r="N161" s="160"/>
      <c r="O161" s="160"/>
      <c r="P161" s="160"/>
      <c r="Q161" s="160"/>
      <c r="R161" s="160"/>
      <c r="S161" s="160"/>
      <c r="T161" s="160"/>
      <c r="U161" s="160"/>
      <c r="V161" s="160"/>
      <c r="W161" s="160"/>
      <c r="X161" s="160"/>
      <c r="Y161" s="160"/>
      <c r="Z161" s="160"/>
      <c r="AA161" s="160"/>
      <c r="AB161" s="160"/>
      <c r="AC161" s="160"/>
      <c r="AD161" s="160"/>
      <c r="AE161" s="160"/>
      <c r="AF161" s="160"/>
      <c r="AG161" s="160"/>
      <c r="AH161" s="160"/>
      <c r="AI161" s="165" t="str">
        <f t="shared" si="4"/>
        <v/>
      </c>
      <c r="AJ161" s="94"/>
    </row>
    <row r="162" spans="1:36" ht="60" customHeight="1">
      <c r="A162" s="270" t="str">
        <f>IF('1042Bf Données de base trav.'!A163="","",'1042Bf Données de base trav.'!A163)</f>
        <v/>
      </c>
      <c r="B162" s="271" t="str">
        <f>IF('1042Bf Données de base trav.'!B163="","",'1042Bf Données de base trav.'!B163)</f>
        <v/>
      </c>
      <c r="C162" s="271" t="str">
        <f>IF('1042Bf Données de base trav.'!C163="","",'1042Bf Données de base trav.'!C163)</f>
        <v/>
      </c>
      <c r="D162" s="159"/>
      <c r="E162" s="160"/>
      <c r="F162" s="160"/>
      <c r="G162" s="160"/>
      <c r="H162" s="160"/>
      <c r="I162" s="160"/>
      <c r="J162" s="160"/>
      <c r="K162" s="160"/>
      <c r="L162" s="160"/>
      <c r="M162" s="160"/>
      <c r="N162" s="160"/>
      <c r="O162" s="160"/>
      <c r="P162" s="160"/>
      <c r="Q162" s="160"/>
      <c r="R162" s="160"/>
      <c r="S162" s="160"/>
      <c r="T162" s="160"/>
      <c r="U162" s="160"/>
      <c r="V162" s="160"/>
      <c r="W162" s="160"/>
      <c r="X162" s="160"/>
      <c r="Y162" s="160"/>
      <c r="Z162" s="160"/>
      <c r="AA162" s="160"/>
      <c r="AB162" s="160"/>
      <c r="AC162" s="160"/>
      <c r="AD162" s="160"/>
      <c r="AE162" s="160"/>
      <c r="AF162" s="160"/>
      <c r="AG162" s="160"/>
      <c r="AH162" s="160"/>
      <c r="AI162" s="165" t="str">
        <f t="shared" si="4"/>
        <v/>
      </c>
      <c r="AJ162" s="94"/>
    </row>
    <row r="163" spans="1:36" ht="60" customHeight="1">
      <c r="A163" s="270" t="str">
        <f>IF('1042Bf Données de base trav.'!A164="","",'1042Bf Données de base trav.'!A164)</f>
        <v/>
      </c>
      <c r="B163" s="271" t="str">
        <f>IF('1042Bf Données de base trav.'!B164="","",'1042Bf Données de base trav.'!B164)</f>
        <v/>
      </c>
      <c r="C163" s="271" t="str">
        <f>IF('1042Bf Données de base trav.'!C164="","",'1042Bf Données de base trav.'!C164)</f>
        <v/>
      </c>
      <c r="D163" s="159"/>
      <c r="E163" s="160"/>
      <c r="F163" s="160"/>
      <c r="G163" s="160"/>
      <c r="H163" s="160"/>
      <c r="I163" s="160"/>
      <c r="J163" s="160"/>
      <c r="K163" s="160"/>
      <c r="L163" s="160"/>
      <c r="M163" s="160"/>
      <c r="N163" s="160"/>
      <c r="O163" s="160"/>
      <c r="P163" s="160"/>
      <c r="Q163" s="160"/>
      <c r="R163" s="160"/>
      <c r="S163" s="160"/>
      <c r="T163" s="160"/>
      <c r="U163" s="160"/>
      <c r="V163" s="160"/>
      <c r="W163" s="160"/>
      <c r="X163" s="160"/>
      <c r="Y163" s="160"/>
      <c r="Z163" s="160"/>
      <c r="AA163" s="160"/>
      <c r="AB163" s="160"/>
      <c r="AC163" s="160"/>
      <c r="AD163" s="160"/>
      <c r="AE163" s="160"/>
      <c r="AF163" s="160"/>
      <c r="AG163" s="160"/>
      <c r="AH163" s="160"/>
      <c r="AI163" s="165" t="str">
        <f t="shared" si="4"/>
        <v/>
      </c>
      <c r="AJ163" s="94"/>
    </row>
    <row r="164" spans="1:36" ht="60" customHeight="1">
      <c r="A164" s="270" t="str">
        <f>IF('1042Bf Données de base trav.'!A165="","",'1042Bf Données de base trav.'!A165)</f>
        <v/>
      </c>
      <c r="B164" s="271" t="str">
        <f>IF('1042Bf Données de base trav.'!B165="","",'1042Bf Données de base trav.'!B165)</f>
        <v/>
      </c>
      <c r="C164" s="271" t="str">
        <f>IF('1042Bf Données de base trav.'!C165="","",'1042Bf Données de base trav.'!C165)</f>
        <v/>
      </c>
      <c r="D164" s="159"/>
      <c r="E164" s="160"/>
      <c r="F164" s="160"/>
      <c r="G164" s="160"/>
      <c r="H164" s="160"/>
      <c r="I164" s="160"/>
      <c r="J164" s="160"/>
      <c r="K164" s="160"/>
      <c r="L164" s="160"/>
      <c r="M164" s="160"/>
      <c r="N164" s="160"/>
      <c r="O164" s="160"/>
      <c r="P164" s="160"/>
      <c r="Q164" s="160"/>
      <c r="R164" s="160"/>
      <c r="S164" s="160"/>
      <c r="T164" s="160"/>
      <c r="U164" s="160"/>
      <c r="V164" s="160"/>
      <c r="W164" s="160"/>
      <c r="X164" s="160"/>
      <c r="Y164" s="160"/>
      <c r="Z164" s="160"/>
      <c r="AA164" s="160"/>
      <c r="AB164" s="160"/>
      <c r="AC164" s="160"/>
      <c r="AD164" s="160"/>
      <c r="AE164" s="160"/>
      <c r="AF164" s="160"/>
      <c r="AG164" s="160"/>
      <c r="AH164" s="160"/>
      <c r="AI164" s="165" t="str">
        <f t="shared" si="4"/>
        <v/>
      </c>
      <c r="AJ164" s="94"/>
    </row>
    <row r="165" spans="1:36" ht="60" customHeight="1">
      <c r="A165" s="270" t="str">
        <f>IF('1042Bf Données de base trav.'!A166="","",'1042Bf Données de base trav.'!A166)</f>
        <v/>
      </c>
      <c r="B165" s="271" t="str">
        <f>IF('1042Bf Données de base trav.'!B166="","",'1042Bf Données de base trav.'!B166)</f>
        <v/>
      </c>
      <c r="C165" s="271" t="str">
        <f>IF('1042Bf Données de base trav.'!C166="","",'1042Bf Données de base trav.'!C166)</f>
        <v/>
      </c>
      <c r="D165" s="159"/>
      <c r="E165" s="160"/>
      <c r="F165" s="160"/>
      <c r="G165" s="160"/>
      <c r="H165" s="160"/>
      <c r="I165" s="160"/>
      <c r="J165" s="160"/>
      <c r="K165" s="160"/>
      <c r="L165" s="160"/>
      <c r="M165" s="160"/>
      <c r="N165" s="160"/>
      <c r="O165" s="160"/>
      <c r="P165" s="160"/>
      <c r="Q165" s="160"/>
      <c r="R165" s="160"/>
      <c r="S165" s="160"/>
      <c r="T165" s="160"/>
      <c r="U165" s="160"/>
      <c r="V165" s="160"/>
      <c r="W165" s="160"/>
      <c r="X165" s="160"/>
      <c r="Y165" s="160"/>
      <c r="Z165" s="160"/>
      <c r="AA165" s="160"/>
      <c r="AB165" s="160"/>
      <c r="AC165" s="160"/>
      <c r="AD165" s="160"/>
      <c r="AE165" s="160"/>
      <c r="AF165" s="160"/>
      <c r="AG165" s="160"/>
      <c r="AH165" s="160"/>
      <c r="AI165" s="165" t="str">
        <f t="shared" si="4"/>
        <v/>
      </c>
      <c r="AJ165" s="94"/>
    </row>
    <row r="166" spans="1:36" ht="60" customHeight="1">
      <c r="A166" s="270" t="str">
        <f>IF('1042Bf Données de base trav.'!A167="","",'1042Bf Données de base trav.'!A167)</f>
        <v/>
      </c>
      <c r="B166" s="271" t="str">
        <f>IF('1042Bf Données de base trav.'!B167="","",'1042Bf Données de base trav.'!B167)</f>
        <v/>
      </c>
      <c r="C166" s="271" t="str">
        <f>IF('1042Bf Données de base trav.'!C167="","",'1042Bf Données de base trav.'!C167)</f>
        <v/>
      </c>
      <c r="D166" s="159"/>
      <c r="E166" s="160"/>
      <c r="F166" s="160"/>
      <c r="G166" s="160"/>
      <c r="H166" s="160"/>
      <c r="I166" s="160"/>
      <c r="J166" s="160"/>
      <c r="K166" s="160"/>
      <c r="L166" s="160"/>
      <c r="M166" s="160"/>
      <c r="N166" s="160"/>
      <c r="O166" s="160"/>
      <c r="P166" s="160"/>
      <c r="Q166" s="160"/>
      <c r="R166" s="160"/>
      <c r="S166" s="160"/>
      <c r="T166" s="160"/>
      <c r="U166" s="160"/>
      <c r="V166" s="160"/>
      <c r="W166" s="160"/>
      <c r="X166" s="160"/>
      <c r="Y166" s="160"/>
      <c r="Z166" s="160"/>
      <c r="AA166" s="160"/>
      <c r="AB166" s="160"/>
      <c r="AC166" s="160"/>
      <c r="AD166" s="160"/>
      <c r="AE166" s="160"/>
      <c r="AF166" s="160"/>
      <c r="AG166" s="160"/>
      <c r="AH166" s="160"/>
      <c r="AI166" s="165" t="str">
        <f t="shared" ref="AI166:AI197" si="5">IF(A166="","",SUM(D166:AH166))</f>
        <v/>
      </c>
      <c r="AJ166" s="94"/>
    </row>
    <row r="167" spans="1:36" ht="60" customHeight="1">
      <c r="A167" s="270" t="str">
        <f>IF('1042Bf Données de base trav.'!A168="","",'1042Bf Données de base trav.'!A168)</f>
        <v/>
      </c>
      <c r="B167" s="271" t="str">
        <f>IF('1042Bf Données de base trav.'!B168="","",'1042Bf Données de base trav.'!B168)</f>
        <v/>
      </c>
      <c r="C167" s="271" t="str">
        <f>IF('1042Bf Données de base trav.'!C168="","",'1042Bf Données de base trav.'!C168)</f>
        <v/>
      </c>
      <c r="D167" s="159"/>
      <c r="E167" s="160"/>
      <c r="F167" s="160"/>
      <c r="G167" s="160"/>
      <c r="H167" s="160"/>
      <c r="I167" s="160"/>
      <c r="J167" s="160"/>
      <c r="K167" s="160"/>
      <c r="L167" s="160"/>
      <c r="M167" s="160"/>
      <c r="N167" s="160"/>
      <c r="O167" s="160"/>
      <c r="P167" s="160"/>
      <c r="Q167" s="160"/>
      <c r="R167" s="160"/>
      <c r="S167" s="160"/>
      <c r="T167" s="160"/>
      <c r="U167" s="160"/>
      <c r="V167" s="160"/>
      <c r="W167" s="160"/>
      <c r="X167" s="160"/>
      <c r="Y167" s="160"/>
      <c r="Z167" s="160"/>
      <c r="AA167" s="160"/>
      <c r="AB167" s="160"/>
      <c r="AC167" s="160"/>
      <c r="AD167" s="160"/>
      <c r="AE167" s="160"/>
      <c r="AF167" s="160"/>
      <c r="AG167" s="160"/>
      <c r="AH167" s="160"/>
      <c r="AI167" s="165" t="str">
        <f t="shared" si="5"/>
        <v/>
      </c>
      <c r="AJ167" s="94"/>
    </row>
    <row r="168" spans="1:36" ht="60" customHeight="1">
      <c r="A168" s="270" t="str">
        <f>IF('1042Bf Données de base trav.'!A169="","",'1042Bf Données de base trav.'!A169)</f>
        <v/>
      </c>
      <c r="B168" s="271" t="str">
        <f>IF('1042Bf Données de base trav.'!B169="","",'1042Bf Données de base trav.'!B169)</f>
        <v/>
      </c>
      <c r="C168" s="271" t="str">
        <f>IF('1042Bf Données de base trav.'!C169="","",'1042Bf Données de base trav.'!C169)</f>
        <v/>
      </c>
      <c r="D168" s="159"/>
      <c r="E168" s="160"/>
      <c r="F168" s="160"/>
      <c r="G168" s="160"/>
      <c r="H168" s="160"/>
      <c r="I168" s="160"/>
      <c r="J168" s="160"/>
      <c r="K168" s="160"/>
      <c r="L168" s="160"/>
      <c r="M168" s="160"/>
      <c r="N168" s="160"/>
      <c r="O168" s="160"/>
      <c r="P168" s="160"/>
      <c r="Q168" s="160"/>
      <c r="R168" s="160"/>
      <c r="S168" s="160"/>
      <c r="T168" s="160"/>
      <c r="U168" s="160"/>
      <c r="V168" s="160"/>
      <c r="W168" s="160"/>
      <c r="X168" s="160"/>
      <c r="Y168" s="160"/>
      <c r="Z168" s="160"/>
      <c r="AA168" s="160"/>
      <c r="AB168" s="160"/>
      <c r="AC168" s="160"/>
      <c r="AD168" s="160"/>
      <c r="AE168" s="160"/>
      <c r="AF168" s="160"/>
      <c r="AG168" s="160"/>
      <c r="AH168" s="160"/>
      <c r="AI168" s="165" t="str">
        <f t="shared" si="5"/>
        <v/>
      </c>
      <c r="AJ168" s="94"/>
    </row>
    <row r="169" spans="1:36" ht="60" customHeight="1">
      <c r="A169" s="270" t="str">
        <f>IF('1042Bf Données de base trav.'!A170="","",'1042Bf Données de base trav.'!A170)</f>
        <v/>
      </c>
      <c r="B169" s="271" t="str">
        <f>IF('1042Bf Données de base trav.'!B170="","",'1042Bf Données de base trav.'!B170)</f>
        <v/>
      </c>
      <c r="C169" s="271" t="str">
        <f>IF('1042Bf Données de base trav.'!C170="","",'1042Bf Données de base trav.'!C170)</f>
        <v/>
      </c>
      <c r="D169" s="159"/>
      <c r="E169" s="160"/>
      <c r="F169" s="160"/>
      <c r="G169" s="160"/>
      <c r="H169" s="160"/>
      <c r="I169" s="160"/>
      <c r="J169" s="160"/>
      <c r="K169" s="160"/>
      <c r="L169" s="160"/>
      <c r="M169" s="160"/>
      <c r="N169" s="160"/>
      <c r="O169" s="160"/>
      <c r="P169" s="160"/>
      <c r="Q169" s="160"/>
      <c r="R169" s="160"/>
      <c r="S169" s="160"/>
      <c r="T169" s="160"/>
      <c r="U169" s="160"/>
      <c r="V169" s="160"/>
      <c r="W169" s="160"/>
      <c r="X169" s="160"/>
      <c r="Y169" s="160"/>
      <c r="Z169" s="160"/>
      <c r="AA169" s="160"/>
      <c r="AB169" s="160"/>
      <c r="AC169" s="160"/>
      <c r="AD169" s="160"/>
      <c r="AE169" s="160"/>
      <c r="AF169" s="160"/>
      <c r="AG169" s="160"/>
      <c r="AH169" s="160"/>
      <c r="AI169" s="165" t="str">
        <f t="shared" si="5"/>
        <v/>
      </c>
      <c r="AJ169" s="94"/>
    </row>
    <row r="170" spans="1:36" ht="60" customHeight="1">
      <c r="A170" s="270" t="str">
        <f>IF('1042Bf Données de base trav.'!A171="","",'1042Bf Données de base trav.'!A171)</f>
        <v/>
      </c>
      <c r="B170" s="271" t="str">
        <f>IF('1042Bf Données de base trav.'!B171="","",'1042Bf Données de base trav.'!B171)</f>
        <v/>
      </c>
      <c r="C170" s="271" t="str">
        <f>IF('1042Bf Données de base trav.'!C171="","",'1042Bf Données de base trav.'!C171)</f>
        <v/>
      </c>
      <c r="D170" s="159"/>
      <c r="E170" s="160"/>
      <c r="F170" s="160"/>
      <c r="G170" s="160"/>
      <c r="H170" s="160"/>
      <c r="I170" s="160"/>
      <c r="J170" s="160"/>
      <c r="K170" s="160"/>
      <c r="L170" s="160"/>
      <c r="M170" s="160"/>
      <c r="N170" s="160"/>
      <c r="O170" s="160"/>
      <c r="P170" s="160"/>
      <c r="Q170" s="160"/>
      <c r="R170" s="160"/>
      <c r="S170" s="160"/>
      <c r="T170" s="160"/>
      <c r="U170" s="160"/>
      <c r="V170" s="160"/>
      <c r="W170" s="160"/>
      <c r="X170" s="160"/>
      <c r="Y170" s="160"/>
      <c r="Z170" s="160"/>
      <c r="AA170" s="160"/>
      <c r="AB170" s="160"/>
      <c r="AC170" s="160"/>
      <c r="AD170" s="160"/>
      <c r="AE170" s="160"/>
      <c r="AF170" s="160"/>
      <c r="AG170" s="160"/>
      <c r="AH170" s="160"/>
      <c r="AI170" s="165" t="str">
        <f t="shared" si="5"/>
        <v/>
      </c>
      <c r="AJ170" s="94"/>
    </row>
    <row r="171" spans="1:36" ht="60" customHeight="1">
      <c r="A171" s="270" t="str">
        <f>IF('1042Bf Données de base trav.'!A172="","",'1042Bf Données de base trav.'!A172)</f>
        <v/>
      </c>
      <c r="B171" s="271" t="str">
        <f>IF('1042Bf Données de base trav.'!B172="","",'1042Bf Données de base trav.'!B172)</f>
        <v/>
      </c>
      <c r="C171" s="271" t="str">
        <f>IF('1042Bf Données de base trav.'!C172="","",'1042Bf Données de base trav.'!C172)</f>
        <v/>
      </c>
      <c r="D171" s="159"/>
      <c r="E171" s="160"/>
      <c r="F171" s="160"/>
      <c r="G171" s="160"/>
      <c r="H171" s="160"/>
      <c r="I171" s="160"/>
      <c r="J171" s="160"/>
      <c r="K171" s="160"/>
      <c r="L171" s="160"/>
      <c r="M171" s="160"/>
      <c r="N171" s="160"/>
      <c r="O171" s="160"/>
      <c r="P171" s="160"/>
      <c r="Q171" s="160"/>
      <c r="R171" s="160"/>
      <c r="S171" s="160"/>
      <c r="T171" s="160"/>
      <c r="U171" s="160"/>
      <c r="V171" s="160"/>
      <c r="W171" s="160"/>
      <c r="X171" s="160"/>
      <c r="Y171" s="160"/>
      <c r="Z171" s="160"/>
      <c r="AA171" s="160"/>
      <c r="AB171" s="160"/>
      <c r="AC171" s="160"/>
      <c r="AD171" s="160"/>
      <c r="AE171" s="160"/>
      <c r="AF171" s="160"/>
      <c r="AG171" s="160"/>
      <c r="AH171" s="160"/>
      <c r="AI171" s="165" t="str">
        <f t="shared" si="5"/>
        <v/>
      </c>
      <c r="AJ171" s="94"/>
    </row>
    <row r="172" spans="1:36" ht="60" customHeight="1">
      <c r="A172" s="270" t="str">
        <f>IF('1042Bf Données de base trav.'!A173="","",'1042Bf Données de base trav.'!A173)</f>
        <v/>
      </c>
      <c r="B172" s="271" t="str">
        <f>IF('1042Bf Données de base trav.'!B173="","",'1042Bf Données de base trav.'!B173)</f>
        <v/>
      </c>
      <c r="C172" s="271" t="str">
        <f>IF('1042Bf Données de base trav.'!C173="","",'1042Bf Données de base trav.'!C173)</f>
        <v/>
      </c>
      <c r="D172" s="159"/>
      <c r="E172" s="160"/>
      <c r="F172" s="160"/>
      <c r="G172" s="160"/>
      <c r="H172" s="160"/>
      <c r="I172" s="160"/>
      <c r="J172" s="160"/>
      <c r="K172" s="160"/>
      <c r="L172" s="160"/>
      <c r="M172" s="160"/>
      <c r="N172" s="160"/>
      <c r="O172" s="160"/>
      <c r="P172" s="160"/>
      <c r="Q172" s="160"/>
      <c r="R172" s="160"/>
      <c r="S172" s="160"/>
      <c r="T172" s="160"/>
      <c r="U172" s="160"/>
      <c r="V172" s="160"/>
      <c r="W172" s="160"/>
      <c r="X172" s="160"/>
      <c r="Y172" s="160"/>
      <c r="Z172" s="160"/>
      <c r="AA172" s="160"/>
      <c r="AB172" s="160"/>
      <c r="AC172" s="160"/>
      <c r="AD172" s="160"/>
      <c r="AE172" s="160"/>
      <c r="AF172" s="160"/>
      <c r="AG172" s="160"/>
      <c r="AH172" s="160"/>
      <c r="AI172" s="165" t="str">
        <f t="shared" si="5"/>
        <v/>
      </c>
      <c r="AJ172" s="94"/>
    </row>
    <row r="173" spans="1:36" ht="60" customHeight="1">
      <c r="A173" s="270" t="str">
        <f>IF('1042Bf Données de base trav.'!A174="","",'1042Bf Données de base trav.'!A174)</f>
        <v/>
      </c>
      <c r="B173" s="271" t="str">
        <f>IF('1042Bf Données de base trav.'!B174="","",'1042Bf Données de base trav.'!B174)</f>
        <v/>
      </c>
      <c r="C173" s="271" t="str">
        <f>IF('1042Bf Données de base trav.'!C174="","",'1042Bf Données de base trav.'!C174)</f>
        <v/>
      </c>
      <c r="D173" s="159"/>
      <c r="E173" s="160"/>
      <c r="F173" s="160"/>
      <c r="G173" s="160"/>
      <c r="H173" s="160"/>
      <c r="I173" s="160"/>
      <c r="J173" s="160"/>
      <c r="K173" s="160"/>
      <c r="L173" s="160"/>
      <c r="M173" s="160"/>
      <c r="N173" s="160"/>
      <c r="O173" s="160"/>
      <c r="P173" s="160"/>
      <c r="Q173" s="160"/>
      <c r="R173" s="160"/>
      <c r="S173" s="160"/>
      <c r="T173" s="160"/>
      <c r="U173" s="160"/>
      <c r="V173" s="160"/>
      <c r="W173" s="160"/>
      <c r="X173" s="160"/>
      <c r="Y173" s="160"/>
      <c r="Z173" s="160"/>
      <c r="AA173" s="160"/>
      <c r="AB173" s="160"/>
      <c r="AC173" s="160"/>
      <c r="AD173" s="160"/>
      <c r="AE173" s="160"/>
      <c r="AF173" s="160"/>
      <c r="AG173" s="160"/>
      <c r="AH173" s="160"/>
      <c r="AI173" s="165" t="str">
        <f t="shared" si="5"/>
        <v/>
      </c>
      <c r="AJ173" s="94"/>
    </row>
    <row r="174" spans="1:36" ht="60" customHeight="1">
      <c r="A174" s="270" t="str">
        <f>IF('1042Bf Données de base trav.'!A175="","",'1042Bf Données de base trav.'!A175)</f>
        <v/>
      </c>
      <c r="B174" s="271" t="str">
        <f>IF('1042Bf Données de base trav.'!B175="","",'1042Bf Données de base trav.'!B175)</f>
        <v/>
      </c>
      <c r="C174" s="271" t="str">
        <f>IF('1042Bf Données de base trav.'!C175="","",'1042Bf Données de base trav.'!C175)</f>
        <v/>
      </c>
      <c r="D174" s="159"/>
      <c r="E174" s="160"/>
      <c r="F174" s="160"/>
      <c r="G174" s="160"/>
      <c r="H174" s="160"/>
      <c r="I174" s="160"/>
      <c r="J174" s="160"/>
      <c r="K174" s="160"/>
      <c r="L174" s="160"/>
      <c r="M174" s="160"/>
      <c r="N174" s="160"/>
      <c r="O174" s="160"/>
      <c r="P174" s="160"/>
      <c r="Q174" s="160"/>
      <c r="R174" s="160"/>
      <c r="S174" s="160"/>
      <c r="T174" s="160"/>
      <c r="U174" s="160"/>
      <c r="V174" s="160"/>
      <c r="W174" s="160"/>
      <c r="X174" s="160"/>
      <c r="Y174" s="160"/>
      <c r="Z174" s="160"/>
      <c r="AA174" s="160"/>
      <c r="AB174" s="160"/>
      <c r="AC174" s="160"/>
      <c r="AD174" s="160"/>
      <c r="AE174" s="160"/>
      <c r="AF174" s="160"/>
      <c r="AG174" s="160"/>
      <c r="AH174" s="160"/>
      <c r="AI174" s="165" t="str">
        <f t="shared" si="5"/>
        <v/>
      </c>
      <c r="AJ174" s="94"/>
    </row>
    <row r="175" spans="1:36" ht="60" customHeight="1">
      <c r="A175" s="270" t="str">
        <f>IF('1042Bf Données de base trav.'!A176="","",'1042Bf Données de base trav.'!A176)</f>
        <v/>
      </c>
      <c r="B175" s="271" t="str">
        <f>IF('1042Bf Données de base trav.'!B176="","",'1042Bf Données de base trav.'!B176)</f>
        <v/>
      </c>
      <c r="C175" s="271" t="str">
        <f>IF('1042Bf Données de base trav.'!C176="","",'1042Bf Données de base trav.'!C176)</f>
        <v/>
      </c>
      <c r="D175" s="159"/>
      <c r="E175" s="160"/>
      <c r="F175" s="160"/>
      <c r="G175" s="160"/>
      <c r="H175" s="160"/>
      <c r="I175" s="160"/>
      <c r="J175" s="160"/>
      <c r="K175" s="160"/>
      <c r="L175" s="160"/>
      <c r="M175" s="160"/>
      <c r="N175" s="160"/>
      <c r="O175" s="160"/>
      <c r="P175" s="160"/>
      <c r="Q175" s="160"/>
      <c r="R175" s="160"/>
      <c r="S175" s="160"/>
      <c r="T175" s="160"/>
      <c r="U175" s="160"/>
      <c r="V175" s="160"/>
      <c r="W175" s="160"/>
      <c r="X175" s="160"/>
      <c r="Y175" s="160"/>
      <c r="Z175" s="160"/>
      <c r="AA175" s="160"/>
      <c r="AB175" s="160"/>
      <c r="AC175" s="160"/>
      <c r="AD175" s="160"/>
      <c r="AE175" s="160"/>
      <c r="AF175" s="160"/>
      <c r="AG175" s="160"/>
      <c r="AH175" s="160"/>
      <c r="AI175" s="165" t="str">
        <f t="shared" si="5"/>
        <v/>
      </c>
      <c r="AJ175" s="94"/>
    </row>
    <row r="176" spans="1:36" ht="60" customHeight="1">
      <c r="A176" s="270" t="str">
        <f>IF('1042Bf Données de base trav.'!A177="","",'1042Bf Données de base trav.'!A177)</f>
        <v/>
      </c>
      <c r="B176" s="271" t="str">
        <f>IF('1042Bf Données de base trav.'!B177="","",'1042Bf Données de base trav.'!B177)</f>
        <v/>
      </c>
      <c r="C176" s="271" t="str">
        <f>IF('1042Bf Données de base trav.'!C177="","",'1042Bf Données de base trav.'!C177)</f>
        <v/>
      </c>
      <c r="D176" s="159"/>
      <c r="E176" s="160"/>
      <c r="F176" s="160"/>
      <c r="G176" s="160"/>
      <c r="H176" s="160"/>
      <c r="I176" s="160"/>
      <c r="J176" s="160"/>
      <c r="K176" s="160"/>
      <c r="L176" s="160"/>
      <c r="M176" s="160"/>
      <c r="N176" s="160"/>
      <c r="O176" s="160"/>
      <c r="P176" s="160"/>
      <c r="Q176" s="160"/>
      <c r="R176" s="160"/>
      <c r="S176" s="160"/>
      <c r="T176" s="160"/>
      <c r="U176" s="160"/>
      <c r="V176" s="160"/>
      <c r="W176" s="160"/>
      <c r="X176" s="160"/>
      <c r="Y176" s="160"/>
      <c r="Z176" s="160"/>
      <c r="AA176" s="160"/>
      <c r="AB176" s="160"/>
      <c r="AC176" s="160"/>
      <c r="AD176" s="160"/>
      <c r="AE176" s="160"/>
      <c r="AF176" s="160"/>
      <c r="AG176" s="160"/>
      <c r="AH176" s="160"/>
      <c r="AI176" s="165" t="str">
        <f t="shared" si="5"/>
        <v/>
      </c>
      <c r="AJ176" s="94"/>
    </row>
    <row r="177" spans="1:36" ht="60" customHeight="1">
      <c r="A177" s="270" t="str">
        <f>IF('1042Bf Données de base trav.'!A178="","",'1042Bf Données de base trav.'!A178)</f>
        <v/>
      </c>
      <c r="B177" s="271" t="str">
        <f>IF('1042Bf Données de base trav.'!B178="","",'1042Bf Données de base trav.'!B178)</f>
        <v/>
      </c>
      <c r="C177" s="271" t="str">
        <f>IF('1042Bf Données de base trav.'!C178="","",'1042Bf Données de base trav.'!C178)</f>
        <v/>
      </c>
      <c r="D177" s="159"/>
      <c r="E177" s="160"/>
      <c r="F177" s="160"/>
      <c r="G177" s="160"/>
      <c r="H177" s="160"/>
      <c r="I177" s="160"/>
      <c r="J177" s="160"/>
      <c r="K177" s="160"/>
      <c r="L177" s="160"/>
      <c r="M177" s="160"/>
      <c r="N177" s="160"/>
      <c r="O177" s="160"/>
      <c r="P177" s="160"/>
      <c r="Q177" s="160"/>
      <c r="R177" s="160"/>
      <c r="S177" s="160"/>
      <c r="T177" s="160"/>
      <c r="U177" s="160"/>
      <c r="V177" s="160"/>
      <c r="W177" s="160"/>
      <c r="X177" s="160"/>
      <c r="Y177" s="160"/>
      <c r="Z177" s="160"/>
      <c r="AA177" s="160"/>
      <c r="AB177" s="160"/>
      <c r="AC177" s="160"/>
      <c r="AD177" s="160"/>
      <c r="AE177" s="160"/>
      <c r="AF177" s="160"/>
      <c r="AG177" s="160"/>
      <c r="AH177" s="160"/>
      <c r="AI177" s="165" t="str">
        <f t="shared" si="5"/>
        <v/>
      </c>
      <c r="AJ177" s="94"/>
    </row>
    <row r="178" spans="1:36" ht="60" customHeight="1">
      <c r="A178" s="270" t="str">
        <f>IF('1042Bf Données de base trav.'!A179="","",'1042Bf Données de base trav.'!A179)</f>
        <v/>
      </c>
      <c r="B178" s="271" t="str">
        <f>IF('1042Bf Données de base trav.'!B179="","",'1042Bf Données de base trav.'!B179)</f>
        <v/>
      </c>
      <c r="C178" s="271" t="str">
        <f>IF('1042Bf Données de base trav.'!C179="","",'1042Bf Données de base trav.'!C179)</f>
        <v/>
      </c>
      <c r="D178" s="159"/>
      <c r="E178" s="160"/>
      <c r="F178" s="160"/>
      <c r="G178" s="160"/>
      <c r="H178" s="160"/>
      <c r="I178" s="160"/>
      <c r="J178" s="160"/>
      <c r="K178" s="160"/>
      <c r="L178" s="160"/>
      <c r="M178" s="160"/>
      <c r="N178" s="160"/>
      <c r="O178" s="160"/>
      <c r="P178" s="160"/>
      <c r="Q178" s="160"/>
      <c r="R178" s="160"/>
      <c r="S178" s="160"/>
      <c r="T178" s="160"/>
      <c r="U178" s="160"/>
      <c r="V178" s="160"/>
      <c r="W178" s="160"/>
      <c r="X178" s="160"/>
      <c r="Y178" s="160"/>
      <c r="Z178" s="160"/>
      <c r="AA178" s="160"/>
      <c r="AB178" s="160"/>
      <c r="AC178" s="160"/>
      <c r="AD178" s="160"/>
      <c r="AE178" s="160"/>
      <c r="AF178" s="160"/>
      <c r="AG178" s="160"/>
      <c r="AH178" s="160"/>
      <c r="AI178" s="165" t="str">
        <f t="shared" si="5"/>
        <v/>
      </c>
      <c r="AJ178" s="94"/>
    </row>
    <row r="179" spans="1:36" ht="60" customHeight="1">
      <c r="A179" s="270" t="str">
        <f>IF('1042Bf Données de base trav.'!A180="","",'1042Bf Données de base trav.'!A180)</f>
        <v/>
      </c>
      <c r="B179" s="271" t="str">
        <f>IF('1042Bf Données de base trav.'!B180="","",'1042Bf Données de base trav.'!B180)</f>
        <v/>
      </c>
      <c r="C179" s="271" t="str">
        <f>IF('1042Bf Données de base trav.'!C180="","",'1042Bf Données de base trav.'!C180)</f>
        <v/>
      </c>
      <c r="D179" s="159"/>
      <c r="E179" s="160"/>
      <c r="F179" s="160"/>
      <c r="G179" s="160"/>
      <c r="H179" s="160"/>
      <c r="I179" s="160"/>
      <c r="J179" s="160"/>
      <c r="K179" s="160"/>
      <c r="L179" s="160"/>
      <c r="M179" s="160"/>
      <c r="N179" s="160"/>
      <c r="O179" s="160"/>
      <c r="P179" s="160"/>
      <c r="Q179" s="160"/>
      <c r="R179" s="160"/>
      <c r="S179" s="160"/>
      <c r="T179" s="160"/>
      <c r="U179" s="160"/>
      <c r="V179" s="160"/>
      <c r="W179" s="160"/>
      <c r="X179" s="160"/>
      <c r="Y179" s="160"/>
      <c r="Z179" s="160"/>
      <c r="AA179" s="160"/>
      <c r="AB179" s="160"/>
      <c r="AC179" s="160"/>
      <c r="AD179" s="160"/>
      <c r="AE179" s="160"/>
      <c r="AF179" s="160"/>
      <c r="AG179" s="160"/>
      <c r="AH179" s="160"/>
      <c r="AI179" s="165" t="str">
        <f t="shared" si="5"/>
        <v/>
      </c>
      <c r="AJ179" s="94"/>
    </row>
    <row r="180" spans="1:36" ht="60" customHeight="1">
      <c r="A180" s="270" t="str">
        <f>IF('1042Bf Données de base trav.'!A181="","",'1042Bf Données de base trav.'!A181)</f>
        <v/>
      </c>
      <c r="B180" s="271" t="str">
        <f>IF('1042Bf Données de base trav.'!B181="","",'1042Bf Données de base trav.'!B181)</f>
        <v/>
      </c>
      <c r="C180" s="271" t="str">
        <f>IF('1042Bf Données de base trav.'!C181="","",'1042Bf Données de base trav.'!C181)</f>
        <v/>
      </c>
      <c r="D180" s="159"/>
      <c r="E180" s="160"/>
      <c r="F180" s="160"/>
      <c r="G180" s="160"/>
      <c r="H180" s="160"/>
      <c r="I180" s="160"/>
      <c r="J180" s="160"/>
      <c r="K180" s="160"/>
      <c r="L180" s="160"/>
      <c r="M180" s="160"/>
      <c r="N180" s="160"/>
      <c r="O180" s="160"/>
      <c r="P180" s="160"/>
      <c r="Q180" s="160"/>
      <c r="R180" s="160"/>
      <c r="S180" s="160"/>
      <c r="T180" s="160"/>
      <c r="U180" s="160"/>
      <c r="V180" s="160"/>
      <c r="W180" s="160"/>
      <c r="X180" s="160"/>
      <c r="Y180" s="160"/>
      <c r="Z180" s="160"/>
      <c r="AA180" s="160"/>
      <c r="AB180" s="160"/>
      <c r="AC180" s="160"/>
      <c r="AD180" s="160"/>
      <c r="AE180" s="160"/>
      <c r="AF180" s="160"/>
      <c r="AG180" s="160"/>
      <c r="AH180" s="160"/>
      <c r="AI180" s="165" t="str">
        <f t="shared" si="5"/>
        <v/>
      </c>
      <c r="AJ180" s="94"/>
    </row>
    <row r="181" spans="1:36" ht="60" customHeight="1">
      <c r="A181" s="270" t="str">
        <f>IF('1042Bf Données de base trav.'!A182="","",'1042Bf Données de base trav.'!A182)</f>
        <v/>
      </c>
      <c r="B181" s="271" t="str">
        <f>IF('1042Bf Données de base trav.'!B182="","",'1042Bf Données de base trav.'!B182)</f>
        <v/>
      </c>
      <c r="C181" s="271" t="str">
        <f>IF('1042Bf Données de base trav.'!C182="","",'1042Bf Données de base trav.'!C182)</f>
        <v/>
      </c>
      <c r="D181" s="159"/>
      <c r="E181" s="160"/>
      <c r="F181" s="160"/>
      <c r="G181" s="160"/>
      <c r="H181" s="160"/>
      <c r="I181" s="160"/>
      <c r="J181" s="160"/>
      <c r="K181" s="160"/>
      <c r="L181" s="160"/>
      <c r="M181" s="160"/>
      <c r="N181" s="160"/>
      <c r="O181" s="160"/>
      <c r="P181" s="160"/>
      <c r="Q181" s="160"/>
      <c r="R181" s="160"/>
      <c r="S181" s="160"/>
      <c r="T181" s="160"/>
      <c r="U181" s="160"/>
      <c r="V181" s="160"/>
      <c r="W181" s="160"/>
      <c r="X181" s="160"/>
      <c r="Y181" s="160"/>
      <c r="Z181" s="160"/>
      <c r="AA181" s="160"/>
      <c r="AB181" s="160"/>
      <c r="AC181" s="160"/>
      <c r="AD181" s="160"/>
      <c r="AE181" s="160"/>
      <c r="AF181" s="160"/>
      <c r="AG181" s="160"/>
      <c r="AH181" s="160"/>
      <c r="AI181" s="165" t="str">
        <f t="shared" si="5"/>
        <v/>
      </c>
      <c r="AJ181" s="94"/>
    </row>
    <row r="182" spans="1:36" ht="60" customHeight="1">
      <c r="A182" s="270" t="str">
        <f>IF('1042Bf Données de base trav.'!A183="","",'1042Bf Données de base trav.'!A183)</f>
        <v/>
      </c>
      <c r="B182" s="271" t="str">
        <f>IF('1042Bf Données de base trav.'!B183="","",'1042Bf Données de base trav.'!B183)</f>
        <v/>
      </c>
      <c r="C182" s="271" t="str">
        <f>IF('1042Bf Données de base trav.'!C183="","",'1042Bf Données de base trav.'!C183)</f>
        <v/>
      </c>
      <c r="D182" s="159"/>
      <c r="E182" s="160"/>
      <c r="F182" s="160"/>
      <c r="G182" s="160"/>
      <c r="H182" s="160"/>
      <c r="I182" s="160"/>
      <c r="J182" s="160"/>
      <c r="K182" s="160"/>
      <c r="L182" s="160"/>
      <c r="M182" s="160"/>
      <c r="N182" s="160"/>
      <c r="O182" s="160"/>
      <c r="P182" s="160"/>
      <c r="Q182" s="160"/>
      <c r="R182" s="160"/>
      <c r="S182" s="160"/>
      <c r="T182" s="160"/>
      <c r="U182" s="160"/>
      <c r="V182" s="160"/>
      <c r="W182" s="160"/>
      <c r="X182" s="160"/>
      <c r="Y182" s="160"/>
      <c r="Z182" s="160"/>
      <c r="AA182" s="160"/>
      <c r="AB182" s="160"/>
      <c r="AC182" s="160"/>
      <c r="AD182" s="160"/>
      <c r="AE182" s="160"/>
      <c r="AF182" s="160"/>
      <c r="AG182" s="160"/>
      <c r="AH182" s="160"/>
      <c r="AI182" s="165" t="str">
        <f t="shared" si="5"/>
        <v/>
      </c>
      <c r="AJ182" s="94"/>
    </row>
    <row r="183" spans="1:36" ht="60" customHeight="1">
      <c r="A183" s="270" t="str">
        <f>IF('1042Bf Données de base trav.'!A184="","",'1042Bf Données de base trav.'!A184)</f>
        <v/>
      </c>
      <c r="B183" s="271" t="str">
        <f>IF('1042Bf Données de base trav.'!B184="","",'1042Bf Données de base trav.'!B184)</f>
        <v/>
      </c>
      <c r="C183" s="271" t="str">
        <f>IF('1042Bf Données de base trav.'!C184="","",'1042Bf Données de base trav.'!C184)</f>
        <v/>
      </c>
      <c r="D183" s="159"/>
      <c r="E183" s="160"/>
      <c r="F183" s="160"/>
      <c r="G183" s="160"/>
      <c r="H183" s="160"/>
      <c r="I183" s="160"/>
      <c r="J183" s="160"/>
      <c r="K183" s="160"/>
      <c r="L183" s="160"/>
      <c r="M183" s="160"/>
      <c r="N183" s="160"/>
      <c r="O183" s="160"/>
      <c r="P183" s="160"/>
      <c r="Q183" s="160"/>
      <c r="R183" s="160"/>
      <c r="S183" s="160"/>
      <c r="T183" s="160"/>
      <c r="U183" s="160"/>
      <c r="V183" s="160"/>
      <c r="W183" s="160"/>
      <c r="X183" s="160"/>
      <c r="Y183" s="160"/>
      <c r="Z183" s="160"/>
      <c r="AA183" s="160"/>
      <c r="AB183" s="160"/>
      <c r="AC183" s="160"/>
      <c r="AD183" s="160"/>
      <c r="AE183" s="160"/>
      <c r="AF183" s="160"/>
      <c r="AG183" s="160"/>
      <c r="AH183" s="160"/>
      <c r="AI183" s="165" t="str">
        <f t="shared" si="5"/>
        <v/>
      </c>
      <c r="AJ183" s="94"/>
    </row>
    <row r="184" spans="1:36" ht="60" customHeight="1">
      <c r="A184" s="270" t="str">
        <f>IF('1042Bf Données de base trav.'!A185="","",'1042Bf Données de base trav.'!A185)</f>
        <v/>
      </c>
      <c r="B184" s="271" t="str">
        <f>IF('1042Bf Données de base trav.'!B185="","",'1042Bf Données de base trav.'!B185)</f>
        <v/>
      </c>
      <c r="C184" s="271" t="str">
        <f>IF('1042Bf Données de base trav.'!C185="","",'1042Bf Données de base trav.'!C185)</f>
        <v/>
      </c>
      <c r="D184" s="159"/>
      <c r="E184" s="160"/>
      <c r="F184" s="160"/>
      <c r="G184" s="160"/>
      <c r="H184" s="160"/>
      <c r="I184" s="160"/>
      <c r="J184" s="160"/>
      <c r="K184" s="160"/>
      <c r="L184" s="160"/>
      <c r="M184" s="160"/>
      <c r="N184" s="160"/>
      <c r="O184" s="160"/>
      <c r="P184" s="160"/>
      <c r="Q184" s="160"/>
      <c r="R184" s="160"/>
      <c r="S184" s="160"/>
      <c r="T184" s="160"/>
      <c r="U184" s="160"/>
      <c r="V184" s="160"/>
      <c r="W184" s="160"/>
      <c r="X184" s="160"/>
      <c r="Y184" s="160"/>
      <c r="Z184" s="160"/>
      <c r="AA184" s="160"/>
      <c r="AB184" s="160"/>
      <c r="AC184" s="160"/>
      <c r="AD184" s="160"/>
      <c r="AE184" s="160"/>
      <c r="AF184" s="160"/>
      <c r="AG184" s="160"/>
      <c r="AH184" s="160"/>
      <c r="AI184" s="165" t="str">
        <f t="shared" si="5"/>
        <v/>
      </c>
      <c r="AJ184" s="94"/>
    </row>
    <row r="185" spans="1:36" ht="60" customHeight="1">
      <c r="A185" s="270" t="str">
        <f>IF('1042Bf Données de base trav.'!A186="","",'1042Bf Données de base trav.'!A186)</f>
        <v/>
      </c>
      <c r="B185" s="271" t="str">
        <f>IF('1042Bf Données de base trav.'!B186="","",'1042Bf Données de base trav.'!B186)</f>
        <v/>
      </c>
      <c r="C185" s="271" t="str">
        <f>IF('1042Bf Données de base trav.'!C186="","",'1042Bf Données de base trav.'!C186)</f>
        <v/>
      </c>
      <c r="D185" s="159"/>
      <c r="E185" s="160"/>
      <c r="F185" s="160"/>
      <c r="G185" s="160"/>
      <c r="H185" s="160"/>
      <c r="I185" s="160"/>
      <c r="J185" s="160"/>
      <c r="K185" s="160"/>
      <c r="L185" s="160"/>
      <c r="M185" s="160"/>
      <c r="N185" s="160"/>
      <c r="O185" s="160"/>
      <c r="P185" s="160"/>
      <c r="Q185" s="160"/>
      <c r="R185" s="160"/>
      <c r="S185" s="160"/>
      <c r="T185" s="160"/>
      <c r="U185" s="160"/>
      <c r="V185" s="160"/>
      <c r="W185" s="160"/>
      <c r="X185" s="160"/>
      <c r="Y185" s="160"/>
      <c r="Z185" s="160"/>
      <c r="AA185" s="160"/>
      <c r="AB185" s="160"/>
      <c r="AC185" s="160"/>
      <c r="AD185" s="160"/>
      <c r="AE185" s="160"/>
      <c r="AF185" s="160"/>
      <c r="AG185" s="160"/>
      <c r="AH185" s="160"/>
      <c r="AI185" s="165" t="str">
        <f t="shared" si="5"/>
        <v/>
      </c>
      <c r="AJ185" s="94"/>
    </row>
    <row r="186" spans="1:36" ht="60" customHeight="1">
      <c r="A186" s="270" t="str">
        <f>IF('1042Bf Données de base trav.'!A187="","",'1042Bf Données de base trav.'!A187)</f>
        <v/>
      </c>
      <c r="B186" s="271" t="str">
        <f>IF('1042Bf Données de base trav.'!B187="","",'1042Bf Données de base trav.'!B187)</f>
        <v/>
      </c>
      <c r="C186" s="271" t="str">
        <f>IF('1042Bf Données de base trav.'!C187="","",'1042Bf Données de base trav.'!C187)</f>
        <v/>
      </c>
      <c r="D186" s="159"/>
      <c r="E186" s="160"/>
      <c r="F186" s="160"/>
      <c r="G186" s="160"/>
      <c r="H186" s="160"/>
      <c r="I186" s="160"/>
      <c r="J186" s="160"/>
      <c r="K186" s="160"/>
      <c r="L186" s="160"/>
      <c r="M186" s="160"/>
      <c r="N186" s="160"/>
      <c r="O186" s="160"/>
      <c r="P186" s="160"/>
      <c r="Q186" s="160"/>
      <c r="R186" s="160"/>
      <c r="S186" s="160"/>
      <c r="T186" s="160"/>
      <c r="U186" s="160"/>
      <c r="V186" s="160"/>
      <c r="W186" s="160"/>
      <c r="X186" s="160"/>
      <c r="Y186" s="160"/>
      <c r="Z186" s="160"/>
      <c r="AA186" s="160"/>
      <c r="AB186" s="160"/>
      <c r="AC186" s="160"/>
      <c r="AD186" s="160"/>
      <c r="AE186" s="160"/>
      <c r="AF186" s="160"/>
      <c r="AG186" s="160"/>
      <c r="AH186" s="160"/>
      <c r="AI186" s="165" t="str">
        <f t="shared" si="5"/>
        <v/>
      </c>
      <c r="AJ186" s="94"/>
    </row>
    <row r="187" spans="1:36" ht="60" customHeight="1">
      <c r="A187" s="270" t="str">
        <f>IF('1042Bf Données de base trav.'!A188="","",'1042Bf Données de base trav.'!A188)</f>
        <v/>
      </c>
      <c r="B187" s="271" t="str">
        <f>IF('1042Bf Données de base trav.'!B188="","",'1042Bf Données de base trav.'!B188)</f>
        <v/>
      </c>
      <c r="C187" s="271" t="str">
        <f>IF('1042Bf Données de base trav.'!C188="","",'1042Bf Données de base trav.'!C188)</f>
        <v/>
      </c>
      <c r="D187" s="159"/>
      <c r="E187" s="160"/>
      <c r="F187" s="160"/>
      <c r="G187" s="160"/>
      <c r="H187" s="160"/>
      <c r="I187" s="160"/>
      <c r="J187" s="160"/>
      <c r="K187" s="160"/>
      <c r="L187" s="160"/>
      <c r="M187" s="160"/>
      <c r="N187" s="160"/>
      <c r="O187" s="160"/>
      <c r="P187" s="160"/>
      <c r="Q187" s="160"/>
      <c r="R187" s="160"/>
      <c r="S187" s="160"/>
      <c r="T187" s="160"/>
      <c r="U187" s="160"/>
      <c r="V187" s="160"/>
      <c r="W187" s="160"/>
      <c r="X187" s="160"/>
      <c r="Y187" s="160"/>
      <c r="Z187" s="160"/>
      <c r="AA187" s="160"/>
      <c r="AB187" s="160"/>
      <c r="AC187" s="160"/>
      <c r="AD187" s="160"/>
      <c r="AE187" s="160"/>
      <c r="AF187" s="160"/>
      <c r="AG187" s="160"/>
      <c r="AH187" s="160"/>
      <c r="AI187" s="165" t="str">
        <f t="shared" si="5"/>
        <v/>
      </c>
      <c r="AJ187" s="94"/>
    </row>
    <row r="188" spans="1:36" ht="60" customHeight="1">
      <c r="A188" s="270" t="str">
        <f>IF('1042Bf Données de base trav.'!A189="","",'1042Bf Données de base trav.'!A189)</f>
        <v/>
      </c>
      <c r="B188" s="271" t="str">
        <f>IF('1042Bf Données de base trav.'!B189="","",'1042Bf Données de base trav.'!B189)</f>
        <v/>
      </c>
      <c r="C188" s="271" t="str">
        <f>IF('1042Bf Données de base trav.'!C189="","",'1042Bf Données de base trav.'!C189)</f>
        <v/>
      </c>
      <c r="D188" s="159"/>
      <c r="E188" s="160"/>
      <c r="F188" s="160"/>
      <c r="G188" s="160"/>
      <c r="H188" s="160"/>
      <c r="I188" s="160"/>
      <c r="J188" s="160"/>
      <c r="K188" s="160"/>
      <c r="L188" s="160"/>
      <c r="M188" s="160"/>
      <c r="N188" s="160"/>
      <c r="O188" s="160"/>
      <c r="P188" s="160"/>
      <c r="Q188" s="160"/>
      <c r="R188" s="160"/>
      <c r="S188" s="160"/>
      <c r="T188" s="160"/>
      <c r="U188" s="160"/>
      <c r="V188" s="160"/>
      <c r="W188" s="160"/>
      <c r="X188" s="160"/>
      <c r="Y188" s="160"/>
      <c r="Z188" s="160"/>
      <c r="AA188" s="160"/>
      <c r="AB188" s="160"/>
      <c r="AC188" s="160"/>
      <c r="AD188" s="160"/>
      <c r="AE188" s="160"/>
      <c r="AF188" s="160"/>
      <c r="AG188" s="160"/>
      <c r="AH188" s="160"/>
      <c r="AI188" s="165" t="str">
        <f t="shared" si="5"/>
        <v/>
      </c>
      <c r="AJ188" s="94"/>
    </row>
    <row r="189" spans="1:36" ht="60" customHeight="1">
      <c r="A189" s="270" t="str">
        <f>IF('1042Bf Données de base trav.'!A190="","",'1042Bf Données de base trav.'!A190)</f>
        <v/>
      </c>
      <c r="B189" s="271" t="str">
        <f>IF('1042Bf Données de base trav.'!B190="","",'1042Bf Données de base trav.'!B190)</f>
        <v/>
      </c>
      <c r="C189" s="271" t="str">
        <f>IF('1042Bf Données de base trav.'!C190="","",'1042Bf Données de base trav.'!C190)</f>
        <v/>
      </c>
      <c r="D189" s="159"/>
      <c r="E189" s="160"/>
      <c r="F189" s="160"/>
      <c r="G189" s="160"/>
      <c r="H189" s="160"/>
      <c r="I189" s="160"/>
      <c r="J189" s="160"/>
      <c r="K189" s="160"/>
      <c r="L189" s="160"/>
      <c r="M189" s="160"/>
      <c r="N189" s="160"/>
      <c r="O189" s="160"/>
      <c r="P189" s="160"/>
      <c r="Q189" s="160"/>
      <c r="R189" s="160"/>
      <c r="S189" s="160"/>
      <c r="T189" s="160"/>
      <c r="U189" s="160"/>
      <c r="V189" s="160"/>
      <c r="W189" s="160"/>
      <c r="X189" s="160"/>
      <c r="Y189" s="160"/>
      <c r="Z189" s="160"/>
      <c r="AA189" s="160"/>
      <c r="AB189" s="160"/>
      <c r="AC189" s="160"/>
      <c r="AD189" s="160"/>
      <c r="AE189" s="160"/>
      <c r="AF189" s="160"/>
      <c r="AG189" s="160"/>
      <c r="AH189" s="160"/>
      <c r="AI189" s="165" t="str">
        <f t="shared" si="5"/>
        <v/>
      </c>
      <c r="AJ189" s="94"/>
    </row>
    <row r="190" spans="1:36" ht="60" customHeight="1">
      <c r="A190" s="270" t="str">
        <f>IF('1042Bf Données de base trav.'!A191="","",'1042Bf Données de base trav.'!A191)</f>
        <v/>
      </c>
      <c r="B190" s="271" t="str">
        <f>IF('1042Bf Données de base trav.'!B191="","",'1042Bf Données de base trav.'!B191)</f>
        <v/>
      </c>
      <c r="C190" s="271" t="str">
        <f>IF('1042Bf Données de base trav.'!C191="","",'1042Bf Données de base trav.'!C191)</f>
        <v/>
      </c>
      <c r="D190" s="159"/>
      <c r="E190" s="160"/>
      <c r="F190" s="160"/>
      <c r="G190" s="160"/>
      <c r="H190" s="160"/>
      <c r="I190" s="160"/>
      <c r="J190" s="160"/>
      <c r="K190" s="160"/>
      <c r="L190" s="160"/>
      <c r="M190" s="160"/>
      <c r="N190" s="160"/>
      <c r="O190" s="160"/>
      <c r="P190" s="160"/>
      <c r="Q190" s="160"/>
      <c r="R190" s="160"/>
      <c r="S190" s="160"/>
      <c r="T190" s="160"/>
      <c r="U190" s="160"/>
      <c r="V190" s="160"/>
      <c r="W190" s="160"/>
      <c r="X190" s="160"/>
      <c r="Y190" s="160"/>
      <c r="Z190" s="160"/>
      <c r="AA190" s="160"/>
      <c r="AB190" s="160"/>
      <c r="AC190" s="160"/>
      <c r="AD190" s="160"/>
      <c r="AE190" s="160"/>
      <c r="AF190" s="160"/>
      <c r="AG190" s="160"/>
      <c r="AH190" s="160"/>
      <c r="AI190" s="165" t="str">
        <f t="shared" si="5"/>
        <v/>
      </c>
      <c r="AJ190" s="94"/>
    </row>
    <row r="191" spans="1:36" ht="60" customHeight="1">
      <c r="A191" s="270" t="str">
        <f>IF('1042Bf Données de base trav.'!A192="","",'1042Bf Données de base trav.'!A192)</f>
        <v/>
      </c>
      <c r="B191" s="271" t="str">
        <f>IF('1042Bf Données de base trav.'!B192="","",'1042Bf Données de base trav.'!B192)</f>
        <v/>
      </c>
      <c r="C191" s="271" t="str">
        <f>IF('1042Bf Données de base trav.'!C192="","",'1042Bf Données de base trav.'!C192)</f>
        <v/>
      </c>
      <c r="D191" s="159"/>
      <c r="E191" s="160"/>
      <c r="F191" s="160"/>
      <c r="G191" s="160"/>
      <c r="H191" s="160"/>
      <c r="I191" s="160"/>
      <c r="J191" s="160"/>
      <c r="K191" s="160"/>
      <c r="L191" s="160"/>
      <c r="M191" s="160"/>
      <c r="N191" s="160"/>
      <c r="O191" s="160"/>
      <c r="P191" s="160"/>
      <c r="Q191" s="160"/>
      <c r="R191" s="160"/>
      <c r="S191" s="160"/>
      <c r="T191" s="160"/>
      <c r="U191" s="160"/>
      <c r="V191" s="160"/>
      <c r="W191" s="160"/>
      <c r="X191" s="160"/>
      <c r="Y191" s="160"/>
      <c r="Z191" s="160"/>
      <c r="AA191" s="160"/>
      <c r="AB191" s="160"/>
      <c r="AC191" s="160"/>
      <c r="AD191" s="160"/>
      <c r="AE191" s="160"/>
      <c r="AF191" s="160"/>
      <c r="AG191" s="160"/>
      <c r="AH191" s="160"/>
      <c r="AI191" s="165" t="str">
        <f t="shared" si="5"/>
        <v/>
      </c>
      <c r="AJ191" s="94"/>
    </row>
    <row r="192" spans="1:36" ht="60" customHeight="1">
      <c r="A192" s="270" t="str">
        <f>IF('1042Bf Données de base trav.'!A193="","",'1042Bf Données de base trav.'!A193)</f>
        <v/>
      </c>
      <c r="B192" s="271" t="str">
        <f>IF('1042Bf Données de base trav.'!B193="","",'1042Bf Données de base trav.'!B193)</f>
        <v/>
      </c>
      <c r="C192" s="271" t="str">
        <f>IF('1042Bf Données de base trav.'!C193="","",'1042Bf Données de base trav.'!C193)</f>
        <v/>
      </c>
      <c r="D192" s="159"/>
      <c r="E192" s="160"/>
      <c r="F192" s="160"/>
      <c r="G192" s="160"/>
      <c r="H192" s="160"/>
      <c r="I192" s="160"/>
      <c r="J192" s="160"/>
      <c r="K192" s="160"/>
      <c r="L192" s="160"/>
      <c r="M192" s="160"/>
      <c r="N192" s="160"/>
      <c r="O192" s="160"/>
      <c r="P192" s="160"/>
      <c r="Q192" s="160"/>
      <c r="R192" s="160"/>
      <c r="S192" s="160"/>
      <c r="T192" s="160"/>
      <c r="U192" s="160"/>
      <c r="V192" s="160"/>
      <c r="W192" s="160"/>
      <c r="X192" s="160"/>
      <c r="Y192" s="160"/>
      <c r="Z192" s="160"/>
      <c r="AA192" s="160"/>
      <c r="AB192" s="160"/>
      <c r="AC192" s="160"/>
      <c r="AD192" s="160"/>
      <c r="AE192" s="160"/>
      <c r="AF192" s="160"/>
      <c r="AG192" s="160"/>
      <c r="AH192" s="160"/>
      <c r="AI192" s="165" t="str">
        <f t="shared" si="5"/>
        <v/>
      </c>
      <c r="AJ192" s="94"/>
    </row>
    <row r="193" spans="1:36" ht="60" customHeight="1">
      <c r="A193" s="270" t="str">
        <f>IF('1042Bf Données de base trav.'!A194="","",'1042Bf Données de base trav.'!A194)</f>
        <v/>
      </c>
      <c r="B193" s="271" t="str">
        <f>IF('1042Bf Données de base trav.'!B194="","",'1042Bf Données de base trav.'!B194)</f>
        <v/>
      </c>
      <c r="C193" s="271" t="str">
        <f>IF('1042Bf Données de base trav.'!C194="","",'1042Bf Données de base trav.'!C194)</f>
        <v/>
      </c>
      <c r="D193" s="159"/>
      <c r="E193" s="160"/>
      <c r="F193" s="160"/>
      <c r="G193" s="160"/>
      <c r="H193" s="160"/>
      <c r="I193" s="160"/>
      <c r="J193" s="160"/>
      <c r="K193" s="160"/>
      <c r="L193" s="160"/>
      <c r="M193" s="160"/>
      <c r="N193" s="160"/>
      <c r="O193" s="160"/>
      <c r="P193" s="160"/>
      <c r="Q193" s="160"/>
      <c r="R193" s="160"/>
      <c r="S193" s="160"/>
      <c r="T193" s="160"/>
      <c r="U193" s="160"/>
      <c r="V193" s="160"/>
      <c r="W193" s="160"/>
      <c r="X193" s="160"/>
      <c r="Y193" s="160"/>
      <c r="Z193" s="160"/>
      <c r="AA193" s="160"/>
      <c r="AB193" s="160"/>
      <c r="AC193" s="160"/>
      <c r="AD193" s="160"/>
      <c r="AE193" s="160"/>
      <c r="AF193" s="160"/>
      <c r="AG193" s="160"/>
      <c r="AH193" s="160"/>
      <c r="AI193" s="165" t="str">
        <f t="shared" si="5"/>
        <v/>
      </c>
      <c r="AJ193" s="94"/>
    </row>
    <row r="194" spans="1:36" ht="60" customHeight="1">
      <c r="A194" s="270" t="str">
        <f>IF('1042Bf Données de base trav.'!A195="","",'1042Bf Données de base trav.'!A195)</f>
        <v/>
      </c>
      <c r="B194" s="271" t="str">
        <f>IF('1042Bf Données de base trav.'!B195="","",'1042Bf Données de base trav.'!B195)</f>
        <v/>
      </c>
      <c r="C194" s="271" t="str">
        <f>IF('1042Bf Données de base trav.'!C195="","",'1042Bf Données de base trav.'!C195)</f>
        <v/>
      </c>
      <c r="D194" s="159"/>
      <c r="E194" s="160"/>
      <c r="F194" s="160"/>
      <c r="G194" s="160"/>
      <c r="H194" s="160"/>
      <c r="I194" s="160"/>
      <c r="J194" s="160"/>
      <c r="K194" s="160"/>
      <c r="L194" s="160"/>
      <c r="M194" s="160"/>
      <c r="N194" s="160"/>
      <c r="O194" s="160"/>
      <c r="P194" s="160"/>
      <c r="Q194" s="160"/>
      <c r="R194" s="160"/>
      <c r="S194" s="160"/>
      <c r="T194" s="160"/>
      <c r="U194" s="160"/>
      <c r="V194" s="160"/>
      <c r="W194" s="160"/>
      <c r="X194" s="160"/>
      <c r="Y194" s="160"/>
      <c r="Z194" s="160"/>
      <c r="AA194" s="160"/>
      <c r="AB194" s="160"/>
      <c r="AC194" s="160"/>
      <c r="AD194" s="160"/>
      <c r="AE194" s="160"/>
      <c r="AF194" s="160"/>
      <c r="AG194" s="160"/>
      <c r="AH194" s="160"/>
      <c r="AI194" s="165" t="str">
        <f t="shared" si="5"/>
        <v/>
      </c>
      <c r="AJ194" s="94"/>
    </row>
    <row r="195" spans="1:36" ht="60" customHeight="1">
      <c r="A195" s="270" t="str">
        <f>IF('1042Bf Données de base trav.'!A196="","",'1042Bf Données de base trav.'!A196)</f>
        <v/>
      </c>
      <c r="B195" s="271" t="str">
        <f>IF('1042Bf Données de base trav.'!B196="","",'1042Bf Données de base trav.'!B196)</f>
        <v/>
      </c>
      <c r="C195" s="271" t="str">
        <f>IF('1042Bf Données de base trav.'!C196="","",'1042Bf Données de base trav.'!C196)</f>
        <v/>
      </c>
      <c r="D195" s="159"/>
      <c r="E195" s="160"/>
      <c r="F195" s="160"/>
      <c r="G195" s="160"/>
      <c r="H195" s="160"/>
      <c r="I195" s="160"/>
      <c r="J195" s="160"/>
      <c r="K195" s="160"/>
      <c r="L195" s="160"/>
      <c r="M195" s="160"/>
      <c r="N195" s="160"/>
      <c r="O195" s="160"/>
      <c r="P195" s="160"/>
      <c r="Q195" s="160"/>
      <c r="R195" s="160"/>
      <c r="S195" s="160"/>
      <c r="T195" s="160"/>
      <c r="U195" s="160"/>
      <c r="V195" s="160"/>
      <c r="W195" s="160"/>
      <c r="X195" s="160"/>
      <c r="Y195" s="160"/>
      <c r="Z195" s="160"/>
      <c r="AA195" s="160"/>
      <c r="AB195" s="160"/>
      <c r="AC195" s="160"/>
      <c r="AD195" s="160"/>
      <c r="AE195" s="160"/>
      <c r="AF195" s="160"/>
      <c r="AG195" s="160"/>
      <c r="AH195" s="160"/>
      <c r="AI195" s="165" t="str">
        <f t="shared" si="5"/>
        <v/>
      </c>
      <c r="AJ195" s="94"/>
    </row>
    <row r="196" spans="1:36" ht="60" customHeight="1">
      <c r="A196" s="270" t="str">
        <f>IF('1042Bf Données de base trav.'!A197="","",'1042Bf Données de base trav.'!A197)</f>
        <v/>
      </c>
      <c r="B196" s="271" t="str">
        <f>IF('1042Bf Données de base trav.'!B197="","",'1042Bf Données de base trav.'!B197)</f>
        <v/>
      </c>
      <c r="C196" s="271" t="str">
        <f>IF('1042Bf Données de base trav.'!C197="","",'1042Bf Données de base trav.'!C197)</f>
        <v/>
      </c>
      <c r="D196" s="159"/>
      <c r="E196" s="160"/>
      <c r="F196" s="160"/>
      <c r="G196" s="160"/>
      <c r="H196" s="160"/>
      <c r="I196" s="160"/>
      <c r="J196" s="160"/>
      <c r="K196" s="160"/>
      <c r="L196" s="160"/>
      <c r="M196" s="160"/>
      <c r="N196" s="160"/>
      <c r="O196" s="160"/>
      <c r="P196" s="160"/>
      <c r="Q196" s="160"/>
      <c r="R196" s="160"/>
      <c r="S196" s="160"/>
      <c r="T196" s="160"/>
      <c r="U196" s="160"/>
      <c r="V196" s="160"/>
      <c r="W196" s="160"/>
      <c r="X196" s="160"/>
      <c r="Y196" s="160"/>
      <c r="Z196" s="160"/>
      <c r="AA196" s="160"/>
      <c r="AB196" s="160"/>
      <c r="AC196" s="160"/>
      <c r="AD196" s="160"/>
      <c r="AE196" s="160"/>
      <c r="AF196" s="160"/>
      <c r="AG196" s="160"/>
      <c r="AH196" s="160"/>
      <c r="AI196" s="165" t="str">
        <f t="shared" si="5"/>
        <v/>
      </c>
      <c r="AJ196" s="94"/>
    </row>
    <row r="197" spans="1:36" ht="60" customHeight="1">
      <c r="A197" s="270" t="str">
        <f>IF('1042Bf Données de base trav.'!A198="","",'1042Bf Données de base trav.'!A198)</f>
        <v/>
      </c>
      <c r="B197" s="271" t="str">
        <f>IF('1042Bf Données de base trav.'!B198="","",'1042Bf Données de base trav.'!B198)</f>
        <v/>
      </c>
      <c r="C197" s="271" t="str">
        <f>IF('1042Bf Données de base trav.'!C198="","",'1042Bf Données de base trav.'!C198)</f>
        <v/>
      </c>
      <c r="D197" s="159"/>
      <c r="E197" s="160"/>
      <c r="F197" s="160"/>
      <c r="G197" s="160"/>
      <c r="H197" s="160"/>
      <c r="I197" s="160"/>
      <c r="J197" s="160"/>
      <c r="K197" s="160"/>
      <c r="L197" s="160"/>
      <c r="M197" s="160"/>
      <c r="N197" s="160"/>
      <c r="O197" s="160"/>
      <c r="P197" s="160"/>
      <c r="Q197" s="160"/>
      <c r="R197" s="160"/>
      <c r="S197" s="160"/>
      <c r="T197" s="160"/>
      <c r="U197" s="160"/>
      <c r="V197" s="160"/>
      <c r="W197" s="160"/>
      <c r="X197" s="160"/>
      <c r="Y197" s="160"/>
      <c r="Z197" s="160"/>
      <c r="AA197" s="160"/>
      <c r="AB197" s="160"/>
      <c r="AC197" s="160"/>
      <c r="AD197" s="160"/>
      <c r="AE197" s="160"/>
      <c r="AF197" s="160"/>
      <c r="AG197" s="160"/>
      <c r="AH197" s="160"/>
      <c r="AI197" s="165" t="str">
        <f t="shared" si="5"/>
        <v/>
      </c>
      <c r="AJ197" s="94"/>
    </row>
    <row r="198" spans="1:36" ht="60" customHeight="1">
      <c r="A198" s="270" t="str">
        <f>IF('1042Bf Données de base trav.'!A199="","",'1042Bf Données de base trav.'!A199)</f>
        <v/>
      </c>
      <c r="B198" s="271" t="str">
        <f>IF('1042Bf Données de base trav.'!B199="","",'1042Bf Données de base trav.'!B199)</f>
        <v/>
      </c>
      <c r="C198" s="271" t="str">
        <f>IF('1042Bf Données de base trav.'!C199="","",'1042Bf Données de base trav.'!C199)</f>
        <v/>
      </c>
      <c r="D198" s="159"/>
      <c r="E198" s="160"/>
      <c r="F198" s="160"/>
      <c r="G198" s="160"/>
      <c r="H198" s="160"/>
      <c r="I198" s="160"/>
      <c r="J198" s="160"/>
      <c r="K198" s="160"/>
      <c r="L198" s="160"/>
      <c r="M198" s="160"/>
      <c r="N198" s="160"/>
      <c r="O198" s="160"/>
      <c r="P198" s="160"/>
      <c r="Q198" s="160"/>
      <c r="R198" s="160"/>
      <c r="S198" s="160"/>
      <c r="T198" s="160"/>
      <c r="U198" s="160"/>
      <c r="V198" s="160"/>
      <c r="W198" s="160"/>
      <c r="X198" s="160"/>
      <c r="Y198" s="160"/>
      <c r="Z198" s="160"/>
      <c r="AA198" s="160"/>
      <c r="AB198" s="160"/>
      <c r="AC198" s="160"/>
      <c r="AD198" s="160"/>
      <c r="AE198" s="160"/>
      <c r="AF198" s="160"/>
      <c r="AG198" s="160"/>
      <c r="AH198" s="160"/>
      <c r="AI198" s="165" t="str">
        <f t="shared" ref="AI198:AI205" si="6">IF(A198="","",SUM(D198:AH198))</f>
        <v/>
      </c>
      <c r="AJ198" s="94"/>
    </row>
    <row r="199" spans="1:36" ht="60" customHeight="1">
      <c r="A199" s="270" t="str">
        <f>IF('1042Bf Données de base trav.'!A200="","",'1042Bf Données de base trav.'!A200)</f>
        <v/>
      </c>
      <c r="B199" s="271" t="str">
        <f>IF('1042Bf Données de base trav.'!B200="","",'1042Bf Données de base trav.'!B200)</f>
        <v/>
      </c>
      <c r="C199" s="271" t="str">
        <f>IF('1042Bf Données de base trav.'!C200="","",'1042Bf Données de base trav.'!C200)</f>
        <v/>
      </c>
      <c r="D199" s="159"/>
      <c r="E199" s="160"/>
      <c r="F199" s="160"/>
      <c r="G199" s="160"/>
      <c r="H199" s="160"/>
      <c r="I199" s="160"/>
      <c r="J199" s="160"/>
      <c r="K199" s="160"/>
      <c r="L199" s="160"/>
      <c r="M199" s="160"/>
      <c r="N199" s="160"/>
      <c r="O199" s="160"/>
      <c r="P199" s="160"/>
      <c r="Q199" s="160"/>
      <c r="R199" s="160"/>
      <c r="S199" s="160"/>
      <c r="T199" s="160"/>
      <c r="U199" s="160"/>
      <c r="V199" s="160"/>
      <c r="W199" s="160"/>
      <c r="X199" s="160"/>
      <c r="Y199" s="160"/>
      <c r="Z199" s="160"/>
      <c r="AA199" s="160"/>
      <c r="AB199" s="160"/>
      <c r="AC199" s="160"/>
      <c r="AD199" s="160"/>
      <c r="AE199" s="160"/>
      <c r="AF199" s="160"/>
      <c r="AG199" s="160"/>
      <c r="AH199" s="160"/>
      <c r="AI199" s="165" t="str">
        <f t="shared" si="6"/>
        <v/>
      </c>
      <c r="AJ199" s="94"/>
    </row>
    <row r="200" spans="1:36" ht="60" customHeight="1">
      <c r="A200" s="270" t="str">
        <f>IF('1042Bf Données de base trav.'!A201="","",'1042Bf Données de base trav.'!A201)</f>
        <v/>
      </c>
      <c r="B200" s="271" t="str">
        <f>IF('1042Bf Données de base trav.'!B201="","",'1042Bf Données de base trav.'!B201)</f>
        <v/>
      </c>
      <c r="C200" s="271" t="str">
        <f>IF('1042Bf Données de base trav.'!C201="","",'1042Bf Données de base trav.'!C201)</f>
        <v/>
      </c>
      <c r="D200" s="159"/>
      <c r="E200" s="160"/>
      <c r="F200" s="160"/>
      <c r="G200" s="160"/>
      <c r="H200" s="160"/>
      <c r="I200" s="160"/>
      <c r="J200" s="160"/>
      <c r="K200" s="160"/>
      <c r="L200" s="160"/>
      <c r="M200" s="160"/>
      <c r="N200" s="160"/>
      <c r="O200" s="160"/>
      <c r="P200" s="160"/>
      <c r="Q200" s="160"/>
      <c r="R200" s="160"/>
      <c r="S200" s="160"/>
      <c r="T200" s="160"/>
      <c r="U200" s="160"/>
      <c r="V200" s="160"/>
      <c r="W200" s="160"/>
      <c r="X200" s="160"/>
      <c r="Y200" s="160"/>
      <c r="Z200" s="160"/>
      <c r="AA200" s="160"/>
      <c r="AB200" s="160"/>
      <c r="AC200" s="160"/>
      <c r="AD200" s="160"/>
      <c r="AE200" s="160"/>
      <c r="AF200" s="160"/>
      <c r="AG200" s="160"/>
      <c r="AH200" s="160"/>
      <c r="AI200" s="165" t="str">
        <f t="shared" si="6"/>
        <v/>
      </c>
      <c r="AJ200" s="94"/>
    </row>
    <row r="201" spans="1:36" ht="60" customHeight="1">
      <c r="A201" s="270" t="str">
        <f>IF('1042Bf Données de base trav.'!A202="","",'1042Bf Données de base trav.'!A202)</f>
        <v/>
      </c>
      <c r="B201" s="271" t="str">
        <f>IF('1042Bf Données de base trav.'!B202="","",'1042Bf Données de base trav.'!B202)</f>
        <v/>
      </c>
      <c r="C201" s="271" t="str">
        <f>IF('1042Bf Données de base trav.'!C202="","",'1042Bf Données de base trav.'!C202)</f>
        <v/>
      </c>
      <c r="D201" s="159"/>
      <c r="E201" s="160"/>
      <c r="F201" s="160"/>
      <c r="G201" s="160"/>
      <c r="H201" s="160"/>
      <c r="I201" s="160"/>
      <c r="J201" s="160"/>
      <c r="K201" s="160"/>
      <c r="L201" s="160"/>
      <c r="M201" s="160"/>
      <c r="N201" s="160"/>
      <c r="O201" s="160"/>
      <c r="P201" s="160"/>
      <c r="Q201" s="160"/>
      <c r="R201" s="160"/>
      <c r="S201" s="160"/>
      <c r="T201" s="160"/>
      <c r="U201" s="160"/>
      <c r="V201" s="160"/>
      <c r="W201" s="160"/>
      <c r="X201" s="160"/>
      <c r="Y201" s="160"/>
      <c r="Z201" s="160"/>
      <c r="AA201" s="160"/>
      <c r="AB201" s="160"/>
      <c r="AC201" s="160"/>
      <c r="AD201" s="160"/>
      <c r="AE201" s="160"/>
      <c r="AF201" s="160"/>
      <c r="AG201" s="160"/>
      <c r="AH201" s="160"/>
      <c r="AI201" s="165" t="str">
        <f t="shared" si="6"/>
        <v/>
      </c>
      <c r="AJ201" s="94"/>
    </row>
    <row r="202" spans="1:36" ht="60" customHeight="1">
      <c r="A202" s="270" t="str">
        <f>IF('1042Bf Données de base trav.'!A203="","",'1042Bf Données de base trav.'!A203)</f>
        <v/>
      </c>
      <c r="B202" s="271" t="str">
        <f>IF('1042Bf Données de base trav.'!B203="","",'1042Bf Données de base trav.'!B203)</f>
        <v/>
      </c>
      <c r="C202" s="271" t="str">
        <f>IF('1042Bf Données de base trav.'!C203="","",'1042Bf Données de base trav.'!C203)</f>
        <v/>
      </c>
      <c r="D202" s="159"/>
      <c r="E202" s="160"/>
      <c r="F202" s="160"/>
      <c r="G202" s="160"/>
      <c r="H202" s="160"/>
      <c r="I202" s="160"/>
      <c r="J202" s="160"/>
      <c r="K202" s="160"/>
      <c r="L202" s="160"/>
      <c r="M202" s="160"/>
      <c r="N202" s="160"/>
      <c r="O202" s="160"/>
      <c r="P202" s="160"/>
      <c r="Q202" s="160"/>
      <c r="R202" s="160"/>
      <c r="S202" s="160"/>
      <c r="T202" s="160"/>
      <c r="U202" s="160"/>
      <c r="V202" s="160"/>
      <c r="W202" s="160"/>
      <c r="X202" s="160"/>
      <c r="Y202" s="160"/>
      <c r="Z202" s="160"/>
      <c r="AA202" s="160"/>
      <c r="AB202" s="160"/>
      <c r="AC202" s="160"/>
      <c r="AD202" s="160"/>
      <c r="AE202" s="160"/>
      <c r="AF202" s="160"/>
      <c r="AG202" s="160"/>
      <c r="AH202" s="160"/>
      <c r="AI202" s="165" t="str">
        <f t="shared" si="6"/>
        <v/>
      </c>
      <c r="AJ202" s="94"/>
    </row>
    <row r="203" spans="1:36" ht="60" customHeight="1">
      <c r="A203" s="270" t="str">
        <f>IF('1042Bf Données de base trav.'!A205="","",'1042Bf Données de base trav.'!A205)</f>
        <v/>
      </c>
      <c r="B203" s="271" t="str">
        <f>IF('1042Bf Données de base trav.'!B205="","",'1042Bf Données de base trav.'!B205)</f>
        <v/>
      </c>
      <c r="C203" s="271" t="str">
        <f>IF('1042Bf Données de base trav.'!C205="","",'1042Bf Données de base trav.'!C205)</f>
        <v/>
      </c>
      <c r="D203" s="159"/>
      <c r="E203" s="160"/>
      <c r="F203" s="160"/>
      <c r="G203" s="160"/>
      <c r="H203" s="160"/>
      <c r="I203" s="160"/>
      <c r="J203" s="160"/>
      <c r="K203" s="160"/>
      <c r="L203" s="160"/>
      <c r="M203" s="160"/>
      <c r="N203" s="160"/>
      <c r="O203" s="160"/>
      <c r="P203" s="160"/>
      <c r="Q203" s="160"/>
      <c r="R203" s="160"/>
      <c r="S203" s="160"/>
      <c r="T203" s="160"/>
      <c r="U203" s="160"/>
      <c r="V203" s="160"/>
      <c r="W203" s="160"/>
      <c r="X203" s="160"/>
      <c r="Y203" s="160"/>
      <c r="Z203" s="160"/>
      <c r="AA203" s="160"/>
      <c r="AB203" s="160"/>
      <c r="AC203" s="160"/>
      <c r="AD203" s="160"/>
      <c r="AE203" s="160"/>
      <c r="AF203" s="160"/>
      <c r="AG203" s="160"/>
      <c r="AH203" s="160"/>
      <c r="AI203" s="165" t="str">
        <f t="shared" si="6"/>
        <v/>
      </c>
      <c r="AJ203" s="94"/>
    </row>
    <row r="204" spans="1:36" ht="60" customHeight="1">
      <c r="A204" s="270" t="str">
        <f>IF('1042Bf Données de base trav.'!A206="","",'1042Bf Données de base trav.'!A206)</f>
        <v/>
      </c>
      <c r="B204" s="271" t="str">
        <f>IF('1042Bf Données de base trav.'!B206="","",'1042Bf Données de base trav.'!B206)</f>
        <v/>
      </c>
      <c r="C204" s="271" t="str">
        <f>IF('1042Bf Données de base trav.'!C206="","",'1042Bf Données de base trav.'!C206)</f>
        <v/>
      </c>
      <c r="D204" s="159"/>
      <c r="E204" s="160"/>
      <c r="F204" s="160"/>
      <c r="G204" s="160"/>
      <c r="H204" s="160"/>
      <c r="I204" s="160"/>
      <c r="J204" s="160"/>
      <c r="K204" s="160"/>
      <c r="L204" s="160"/>
      <c r="M204" s="160"/>
      <c r="N204" s="160"/>
      <c r="O204" s="160"/>
      <c r="P204" s="160"/>
      <c r="Q204" s="160"/>
      <c r="R204" s="160"/>
      <c r="S204" s="160"/>
      <c r="T204" s="160"/>
      <c r="U204" s="160"/>
      <c r="V204" s="160"/>
      <c r="W204" s="160"/>
      <c r="X204" s="160"/>
      <c r="Y204" s="160"/>
      <c r="Z204" s="160"/>
      <c r="AA204" s="160"/>
      <c r="AB204" s="160"/>
      <c r="AC204" s="160"/>
      <c r="AD204" s="160"/>
      <c r="AE204" s="160"/>
      <c r="AF204" s="160"/>
      <c r="AG204" s="160"/>
      <c r="AH204" s="160"/>
      <c r="AI204" s="165" t="str">
        <f t="shared" si="6"/>
        <v/>
      </c>
      <c r="AJ204" s="94"/>
    </row>
    <row r="205" spans="1:36" ht="60" customHeight="1" thickBot="1">
      <c r="A205" s="272" t="str">
        <f>IF('1042Bf Données de base trav.'!A207="","",'1042Bf Données de base trav.'!A207)</f>
        <v/>
      </c>
      <c r="B205" s="273" t="str">
        <f>IF('1042Bf Données de base trav.'!B207="","",'1042Bf Données de base trav.'!B207)</f>
        <v/>
      </c>
      <c r="C205" s="273" t="str">
        <f>IF('1042Bf Données de base trav.'!C207="","",'1042Bf Données de base trav.'!C207)</f>
        <v/>
      </c>
      <c r="D205" s="161"/>
      <c r="E205" s="162"/>
      <c r="F205" s="162"/>
      <c r="G205" s="162"/>
      <c r="H205" s="162"/>
      <c r="I205" s="162"/>
      <c r="J205" s="162"/>
      <c r="K205" s="162"/>
      <c r="L205" s="162"/>
      <c r="M205" s="162"/>
      <c r="N205" s="162"/>
      <c r="O205" s="162"/>
      <c r="P205" s="162"/>
      <c r="Q205" s="162"/>
      <c r="R205" s="162"/>
      <c r="S205" s="162"/>
      <c r="T205" s="162"/>
      <c r="U205" s="162"/>
      <c r="V205" s="162"/>
      <c r="W205" s="162"/>
      <c r="X205" s="162"/>
      <c r="Y205" s="162"/>
      <c r="Z205" s="162"/>
      <c r="AA205" s="162"/>
      <c r="AB205" s="162"/>
      <c r="AC205" s="162"/>
      <c r="AD205" s="162"/>
      <c r="AE205" s="162"/>
      <c r="AF205" s="162"/>
      <c r="AG205" s="162"/>
      <c r="AH205" s="162"/>
      <c r="AI205" s="166" t="str">
        <f t="shared" si="6"/>
        <v/>
      </c>
      <c r="AJ205" s="94"/>
    </row>
  </sheetData>
  <sheetProtection algorithmName="SHA-512" hashValue="o8ToA+JKM7AdnTRE4q2CXTBEOFZNcNtDgkCuBuaaO6BOV3GI06acuiP2Pwrper1wScjFtgRzbHt+VzRNaEbngA==" saltValue="7z6Q31nNXXDj/HHeCfG4TA==" spinCount="100000" sheet="1" selectLockedCells="1"/>
  <phoneticPr fontId="9" type="noConversion"/>
  <conditionalFormatting sqref="A7:A203">
    <cfRule type="cellIs" dxfId="42" priority="21" operator="between">
      <formula>7560000000000</formula>
      <formula>7569999999999</formula>
    </cfRule>
    <cfRule type="cellIs" dxfId="41" priority="22" operator="lessThanOrEqual">
      <formula>9999999999</formula>
    </cfRule>
  </conditionalFormatting>
  <conditionalFormatting sqref="D6:H6 D106:AH203 K6:O6 R6:V6 Y6:AC6 AF6:AH6">
    <cfRule type="expression" dxfId="40" priority="9" stopIfTrue="1">
      <formula>OR(D6="")</formula>
    </cfRule>
    <cfRule type="cellIs" dxfId="39" priority="10" operator="notBetween">
      <formula>0</formula>
      <formula>24</formula>
    </cfRule>
  </conditionalFormatting>
  <conditionalFormatting sqref="A6">
    <cfRule type="cellIs" dxfId="38" priority="15" operator="between">
      <formula>7560000000000</formula>
      <formula>7569999999999</formula>
    </cfRule>
    <cfRule type="cellIs" dxfId="37" priority="16" operator="lessThanOrEqual">
      <formula>9999999999</formula>
    </cfRule>
  </conditionalFormatting>
  <conditionalFormatting sqref="D7:AH105">
    <cfRule type="expression" dxfId="36" priority="11" stopIfTrue="1">
      <formula>OR(D7="")</formula>
    </cfRule>
    <cfRule type="cellIs" dxfId="35" priority="12" operator="notBetween">
      <formula>0</formula>
      <formula>24</formula>
    </cfRule>
  </conditionalFormatting>
  <conditionalFormatting sqref="A204:A205">
    <cfRule type="cellIs" dxfId="34" priority="3" operator="between">
      <formula>7560000000000</formula>
      <formula>7569999999999</formula>
    </cfRule>
    <cfRule type="cellIs" dxfId="33" priority="4" operator="lessThanOrEqual">
      <formula>9999999999</formula>
    </cfRule>
  </conditionalFormatting>
  <conditionalFormatting sqref="D204:AH205">
    <cfRule type="expression" dxfId="32" priority="1" stopIfTrue="1">
      <formula>OR(D204="")</formula>
    </cfRule>
    <cfRule type="cellIs" dxfId="31" priority="2" operator="notBetween">
      <formula>0</formula>
      <formula>24</formula>
    </cfRule>
  </conditionalFormatting>
  <dataValidations count="1">
    <dataValidation allowBlank="1" showErrorMessage="1" sqref="D7:AH205"/>
  </dataValidations>
  <pageMargins left="0.19685039370078741" right="0.19685039370078741" top="0.78740157480314965" bottom="0.59055118110236227" header="0.31496062992125984" footer="0.31496062992125984"/>
  <pageSetup paperSize="9" scale="42" fitToHeight="0" orientation="landscape" horizontalDpi="300" verticalDpi="300" r:id="rId1"/>
  <headerFooter>
    <oddHeader>&amp;C&amp;"Arial,Fett"&amp;28Données de base des travailleurs</oddHeader>
    <oddFooter>&amp;L&amp;F / &amp;A / 06.2024&amp;RPage &amp;P /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pageSetUpPr fitToPage="1"/>
  </sheetPr>
  <dimension ref="A1:AL205"/>
  <sheetViews>
    <sheetView showGridLines="0" zoomScale="85" zoomScaleNormal="85" zoomScaleSheetLayoutView="85" zoomScalePageLayoutView="40" workbookViewId="0">
      <pane ySplit="6" topLeftCell="A7" activePane="bottomLeft" state="frozen"/>
      <selection sqref="A1:D1"/>
      <selection pane="bottomLeft" activeCell="A7" sqref="A7"/>
    </sheetView>
  </sheetViews>
  <sheetFormatPr baseColWidth="10" defaultColWidth="0" defaultRowHeight="13.15" customHeight="1" zeroHeight="1"/>
  <cols>
    <col min="1" max="1" width="20.7109375" style="21" customWidth="1"/>
    <col min="2" max="2" width="20.7109375" style="266" customWidth="1"/>
    <col min="3" max="3" width="33.5703125" style="266" customWidth="1"/>
    <col min="4" max="34" width="6.85546875" style="21" customWidth="1"/>
    <col min="35" max="35" width="9.7109375" style="141" customWidth="1"/>
    <col min="36" max="36" width="50.7109375" style="21" customWidth="1"/>
    <col min="37" max="37" width="5.7109375" style="21" customWidth="1"/>
    <col min="38" max="38" width="0" style="21" hidden="1" customWidth="1"/>
    <col min="39" max="16384" width="22.5703125" style="21" hidden="1"/>
  </cols>
  <sheetData>
    <row r="1" spans="1:36" s="104" customFormat="1" ht="16.899999999999999" customHeight="1">
      <c r="B1" s="144" t="s">
        <v>102</v>
      </c>
      <c r="C1" s="458" t="str">
        <f>'1042Af Demande'!$D$6</f>
        <v xml:space="preserve"> / </v>
      </c>
      <c r="D1" s="106"/>
      <c r="E1" s="106"/>
      <c r="F1" s="106"/>
      <c r="H1" s="107"/>
      <c r="I1" s="107"/>
      <c r="K1" s="107"/>
      <c r="N1" s="109"/>
      <c r="AI1" s="130"/>
    </row>
    <row r="2" spans="1:36" s="104" customFormat="1" ht="16.899999999999999" customHeight="1" thickBot="1">
      <c r="B2" s="145" t="s">
        <v>103</v>
      </c>
      <c r="C2" s="459" t="str">
        <f>'1042Af Demande'!$D$24</f>
        <v/>
      </c>
      <c r="D2" s="106"/>
      <c r="E2" s="106"/>
      <c r="F2" s="106"/>
      <c r="I2" s="111"/>
      <c r="N2" s="112"/>
      <c r="AI2" s="130"/>
    </row>
    <row r="3" spans="1:36" ht="52.9" customHeight="1" thickBot="1">
      <c r="B3" s="21"/>
      <c r="C3" s="21"/>
      <c r="D3" s="466" t="s">
        <v>612</v>
      </c>
      <c r="E3" s="465"/>
      <c r="F3" s="465"/>
      <c r="G3" s="104"/>
      <c r="H3" s="111"/>
      <c r="I3" s="111"/>
      <c r="K3" s="104"/>
      <c r="L3" s="114"/>
      <c r="N3" s="112"/>
    </row>
    <row r="4" spans="1:36" s="37" customFormat="1" ht="16.899999999999999" customHeight="1" thickBot="1">
      <c r="A4" s="155" t="s">
        <v>611</v>
      </c>
      <c r="B4" s="155"/>
      <c r="C4" s="155"/>
      <c r="D4" s="155" t="s">
        <v>610</v>
      </c>
      <c r="E4" s="155"/>
      <c r="F4" s="155"/>
      <c r="G4" s="155"/>
      <c r="H4" s="155"/>
      <c r="I4" s="155"/>
      <c r="J4" s="155"/>
      <c r="K4" s="155"/>
      <c r="L4" s="155"/>
      <c r="M4" s="155"/>
      <c r="N4" s="155"/>
      <c r="O4" s="155"/>
      <c r="P4" s="155"/>
      <c r="Q4" s="155"/>
      <c r="R4" s="155"/>
      <c r="S4" s="155"/>
      <c r="T4" s="155"/>
      <c r="U4" s="155"/>
      <c r="V4" s="155"/>
      <c r="W4" s="155"/>
      <c r="X4" s="155"/>
      <c r="Y4" s="155"/>
      <c r="Z4" s="155"/>
      <c r="AA4" s="155"/>
      <c r="AB4" s="155"/>
      <c r="AC4" s="155"/>
      <c r="AD4" s="155"/>
      <c r="AE4" s="155"/>
      <c r="AF4" s="155"/>
      <c r="AG4" s="155"/>
      <c r="AH4" s="155"/>
      <c r="AI4" s="164"/>
      <c r="AJ4" s="95"/>
    </row>
    <row r="5" spans="1:36" ht="38.25">
      <c r="A5" s="210" t="s">
        <v>108</v>
      </c>
      <c r="B5" s="211" t="s">
        <v>109</v>
      </c>
      <c r="C5" s="211" t="s">
        <v>110</v>
      </c>
      <c r="D5" s="152" t="s">
        <v>158</v>
      </c>
      <c r="E5" s="153" t="s">
        <v>159</v>
      </c>
      <c r="F5" s="153" t="s">
        <v>160</v>
      </c>
      <c r="G5" s="153" t="s">
        <v>161</v>
      </c>
      <c r="H5" s="153" t="s">
        <v>162</v>
      </c>
      <c r="I5" s="153" t="s">
        <v>163</v>
      </c>
      <c r="J5" s="153" t="s">
        <v>164</v>
      </c>
      <c r="K5" s="153" t="s">
        <v>165</v>
      </c>
      <c r="L5" s="153" t="s">
        <v>166</v>
      </c>
      <c r="M5" s="153" t="s">
        <v>167</v>
      </c>
      <c r="N5" s="153" t="s">
        <v>168</v>
      </c>
      <c r="O5" s="153" t="s">
        <v>169</v>
      </c>
      <c r="P5" s="153" t="s">
        <v>170</v>
      </c>
      <c r="Q5" s="153" t="s">
        <v>171</v>
      </c>
      <c r="R5" s="153" t="s">
        <v>172</v>
      </c>
      <c r="S5" s="153" t="s">
        <v>173</v>
      </c>
      <c r="T5" s="153" t="s">
        <v>174</v>
      </c>
      <c r="U5" s="153" t="s">
        <v>175</v>
      </c>
      <c r="V5" s="153" t="s">
        <v>176</v>
      </c>
      <c r="W5" s="153" t="s">
        <v>177</v>
      </c>
      <c r="X5" s="153" t="s">
        <v>178</v>
      </c>
      <c r="Y5" s="153" t="s">
        <v>179</v>
      </c>
      <c r="Z5" s="153" t="s">
        <v>180</v>
      </c>
      <c r="AA5" s="153" t="s">
        <v>181</v>
      </c>
      <c r="AB5" s="153" t="s">
        <v>182</v>
      </c>
      <c r="AC5" s="153" t="s">
        <v>183</v>
      </c>
      <c r="AD5" s="153" t="s">
        <v>184</v>
      </c>
      <c r="AE5" s="153" t="s">
        <v>185</v>
      </c>
      <c r="AF5" s="153" t="s">
        <v>186</v>
      </c>
      <c r="AG5" s="153" t="s">
        <v>187</v>
      </c>
      <c r="AH5" s="153" t="s">
        <v>188</v>
      </c>
      <c r="AI5" s="460" t="s">
        <v>578</v>
      </c>
      <c r="AJ5" s="461" t="s">
        <v>189</v>
      </c>
    </row>
    <row r="6" spans="1:36" s="264" customFormat="1" ht="60" customHeight="1">
      <c r="A6" s="260" t="s">
        <v>133</v>
      </c>
      <c r="B6" s="261" t="s">
        <v>134</v>
      </c>
      <c r="C6" s="261" t="s">
        <v>135</v>
      </c>
      <c r="D6" s="268">
        <v>6</v>
      </c>
      <c r="E6" s="269">
        <v>4</v>
      </c>
      <c r="F6" s="269">
        <v>6</v>
      </c>
      <c r="G6" s="269">
        <v>4</v>
      </c>
      <c r="H6" s="269">
        <v>8</v>
      </c>
      <c r="I6" s="261"/>
      <c r="J6" s="261"/>
      <c r="K6" s="269">
        <v>8</v>
      </c>
      <c r="L6" s="269">
        <v>0</v>
      </c>
      <c r="M6" s="269">
        <v>0</v>
      </c>
      <c r="N6" s="269">
        <v>0</v>
      </c>
      <c r="O6" s="269">
        <v>0</v>
      </c>
      <c r="P6" s="261"/>
      <c r="Q6" s="261"/>
      <c r="R6" s="269">
        <v>0</v>
      </c>
      <c r="S6" s="269">
        <v>0</v>
      </c>
      <c r="T6" s="269">
        <v>0</v>
      </c>
      <c r="U6" s="269">
        <v>0</v>
      </c>
      <c r="V6" s="269">
        <v>4</v>
      </c>
      <c r="W6" s="261"/>
      <c r="X6" s="261"/>
      <c r="Y6" s="269">
        <v>2</v>
      </c>
      <c r="Z6" s="269">
        <v>4</v>
      </c>
      <c r="AA6" s="269">
        <v>4</v>
      </c>
      <c r="AB6" s="269">
        <v>4</v>
      </c>
      <c r="AC6" s="269">
        <v>0</v>
      </c>
      <c r="AD6" s="261"/>
      <c r="AE6" s="261"/>
      <c r="AF6" s="269">
        <v>2</v>
      </c>
      <c r="AG6" s="269">
        <v>8</v>
      </c>
      <c r="AH6" s="269">
        <v>0</v>
      </c>
      <c r="AI6" s="262">
        <f t="shared" ref="AI6:AI37" si="0">IF(A6="","",SUM(D6:AH6))</f>
        <v>64</v>
      </c>
      <c r="AJ6" s="263"/>
    </row>
    <row r="7" spans="1:36" s="7" customFormat="1" ht="60" customHeight="1">
      <c r="A7" s="462"/>
      <c r="B7" s="266"/>
      <c r="C7" s="266"/>
      <c r="D7" s="265"/>
      <c r="E7" s="266"/>
      <c r="F7" s="266"/>
      <c r="G7" s="266"/>
      <c r="H7" s="266"/>
      <c r="I7" s="266"/>
      <c r="J7" s="266"/>
      <c r="K7" s="266"/>
      <c r="L7" s="266"/>
      <c r="M7" s="266"/>
      <c r="N7" s="266"/>
      <c r="O7" s="266"/>
      <c r="P7" s="266"/>
      <c r="Q7" s="266"/>
      <c r="R7" s="266"/>
      <c r="S7" s="266"/>
      <c r="T7" s="266"/>
      <c r="U7" s="266"/>
      <c r="V7" s="266"/>
      <c r="W7" s="266"/>
      <c r="X7" s="266"/>
      <c r="Y7" s="266"/>
      <c r="Z7" s="266"/>
      <c r="AA7" s="266"/>
      <c r="AB7" s="266"/>
      <c r="AC7" s="266"/>
      <c r="AD7" s="266"/>
      <c r="AE7" s="266"/>
      <c r="AF7" s="266"/>
      <c r="AG7" s="266"/>
      <c r="AH7" s="266"/>
      <c r="AI7" s="267" t="str">
        <f t="shared" si="0"/>
        <v/>
      </c>
      <c r="AJ7" s="93"/>
    </row>
    <row r="8" spans="1:36" ht="60" customHeight="1">
      <c r="A8" s="462"/>
      <c r="D8" s="159"/>
      <c r="E8" s="160"/>
      <c r="F8" s="160"/>
      <c r="G8" s="160"/>
      <c r="H8" s="160"/>
      <c r="I8" s="160"/>
      <c r="J8" s="160"/>
      <c r="K8" s="160"/>
      <c r="L8" s="160"/>
      <c r="M8" s="160"/>
      <c r="N8" s="160"/>
      <c r="O8" s="160"/>
      <c r="P8" s="160"/>
      <c r="Q8" s="160"/>
      <c r="R8" s="160"/>
      <c r="S8" s="160"/>
      <c r="T8" s="160"/>
      <c r="U8" s="160"/>
      <c r="V8" s="160"/>
      <c r="W8" s="160"/>
      <c r="X8" s="160"/>
      <c r="Y8" s="160"/>
      <c r="Z8" s="160"/>
      <c r="AA8" s="160"/>
      <c r="AB8" s="160"/>
      <c r="AC8" s="160"/>
      <c r="AD8" s="160"/>
      <c r="AE8" s="160"/>
      <c r="AF8" s="160"/>
      <c r="AG8" s="160"/>
      <c r="AH8" s="160"/>
      <c r="AI8" s="165" t="str">
        <f t="shared" si="0"/>
        <v/>
      </c>
      <c r="AJ8" s="94"/>
    </row>
    <row r="9" spans="1:36" ht="60" customHeight="1">
      <c r="A9" s="462"/>
      <c r="D9" s="159"/>
      <c r="E9" s="160"/>
      <c r="F9" s="160"/>
      <c r="G9" s="160"/>
      <c r="H9" s="160"/>
      <c r="I9" s="160"/>
      <c r="J9" s="160"/>
      <c r="K9" s="160"/>
      <c r="L9" s="160"/>
      <c r="M9" s="160"/>
      <c r="N9" s="160"/>
      <c r="O9" s="160"/>
      <c r="P9" s="160"/>
      <c r="Q9" s="160"/>
      <c r="R9" s="160"/>
      <c r="S9" s="160"/>
      <c r="T9" s="160"/>
      <c r="U9" s="160"/>
      <c r="V9" s="160"/>
      <c r="W9" s="160"/>
      <c r="X9" s="160"/>
      <c r="Y9" s="160"/>
      <c r="Z9" s="160"/>
      <c r="AA9" s="160"/>
      <c r="AB9" s="160"/>
      <c r="AC9" s="160"/>
      <c r="AD9" s="160"/>
      <c r="AE9" s="160"/>
      <c r="AF9" s="160"/>
      <c r="AG9" s="160"/>
      <c r="AH9" s="160"/>
      <c r="AI9" s="165" t="str">
        <f t="shared" si="0"/>
        <v/>
      </c>
      <c r="AJ9" s="94"/>
    </row>
    <row r="10" spans="1:36" ht="60" customHeight="1">
      <c r="A10" s="462"/>
      <c r="D10" s="159"/>
      <c r="E10" s="160"/>
      <c r="F10" s="160"/>
      <c r="G10" s="160"/>
      <c r="H10" s="160"/>
      <c r="I10" s="160"/>
      <c r="J10" s="160"/>
      <c r="K10" s="160"/>
      <c r="L10" s="160"/>
      <c r="M10" s="160"/>
      <c r="N10" s="160"/>
      <c r="O10" s="160"/>
      <c r="P10" s="160"/>
      <c r="Q10" s="160"/>
      <c r="R10" s="160"/>
      <c r="S10" s="160"/>
      <c r="T10" s="160"/>
      <c r="U10" s="160"/>
      <c r="V10" s="160"/>
      <c r="W10" s="160"/>
      <c r="X10" s="160"/>
      <c r="Y10" s="160"/>
      <c r="Z10" s="160"/>
      <c r="AA10" s="160"/>
      <c r="AB10" s="160"/>
      <c r="AC10" s="160"/>
      <c r="AD10" s="160"/>
      <c r="AE10" s="160"/>
      <c r="AF10" s="160"/>
      <c r="AG10" s="160"/>
      <c r="AH10" s="160"/>
      <c r="AI10" s="165" t="str">
        <f t="shared" si="0"/>
        <v/>
      </c>
      <c r="AJ10" s="94"/>
    </row>
    <row r="11" spans="1:36" ht="60" customHeight="1">
      <c r="A11" s="462"/>
      <c r="D11" s="159"/>
      <c r="E11" s="160"/>
      <c r="F11" s="160"/>
      <c r="G11" s="160"/>
      <c r="H11" s="160"/>
      <c r="I11" s="160"/>
      <c r="J11" s="160"/>
      <c r="K11" s="160"/>
      <c r="L11" s="160"/>
      <c r="M11" s="160"/>
      <c r="N11" s="160"/>
      <c r="O11" s="160"/>
      <c r="P11" s="160"/>
      <c r="Q11" s="160"/>
      <c r="R11" s="160"/>
      <c r="S11" s="160"/>
      <c r="T11" s="160"/>
      <c r="U11" s="160"/>
      <c r="V11" s="160"/>
      <c r="W11" s="160"/>
      <c r="X11" s="160"/>
      <c r="Y11" s="160"/>
      <c r="Z11" s="160"/>
      <c r="AA11" s="160"/>
      <c r="AB11" s="160"/>
      <c r="AC11" s="160"/>
      <c r="AD11" s="160"/>
      <c r="AE11" s="160"/>
      <c r="AF11" s="160"/>
      <c r="AG11" s="160"/>
      <c r="AH11" s="160"/>
      <c r="AI11" s="165" t="str">
        <f t="shared" si="0"/>
        <v/>
      </c>
      <c r="AJ11" s="94"/>
    </row>
    <row r="12" spans="1:36" ht="60" customHeight="1">
      <c r="A12" s="462"/>
      <c r="D12" s="159"/>
      <c r="E12" s="160"/>
      <c r="F12" s="160"/>
      <c r="G12" s="160"/>
      <c r="H12" s="160"/>
      <c r="I12" s="160"/>
      <c r="J12" s="160"/>
      <c r="K12" s="160"/>
      <c r="L12" s="160"/>
      <c r="M12" s="160"/>
      <c r="N12" s="160"/>
      <c r="O12" s="160"/>
      <c r="P12" s="160"/>
      <c r="Q12" s="160"/>
      <c r="R12" s="160"/>
      <c r="S12" s="160"/>
      <c r="T12" s="160"/>
      <c r="U12" s="160"/>
      <c r="V12" s="160"/>
      <c r="W12" s="160"/>
      <c r="X12" s="160"/>
      <c r="Y12" s="160"/>
      <c r="Z12" s="160"/>
      <c r="AA12" s="160"/>
      <c r="AB12" s="160"/>
      <c r="AC12" s="160"/>
      <c r="AD12" s="160"/>
      <c r="AE12" s="160"/>
      <c r="AF12" s="160"/>
      <c r="AG12" s="160"/>
      <c r="AH12" s="160"/>
      <c r="AI12" s="165" t="str">
        <f t="shared" si="0"/>
        <v/>
      </c>
      <c r="AJ12" s="94"/>
    </row>
    <row r="13" spans="1:36" ht="60" customHeight="1">
      <c r="A13" s="462"/>
      <c r="D13" s="159"/>
      <c r="E13" s="160"/>
      <c r="F13" s="160"/>
      <c r="G13" s="160"/>
      <c r="H13" s="160"/>
      <c r="I13" s="160"/>
      <c r="J13" s="160"/>
      <c r="K13" s="160"/>
      <c r="L13" s="160"/>
      <c r="M13" s="160"/>
      <c r="N13" s="160"/>
      <c r="O13" s="160"/>
      <c r="P13" s="160"/>
      <c r="Q13" s="160"/>
      <c r="R13" s="160"/>
      <c r="S13" s="160"/>
      <c r="T13" s="160"/>
      <c r="U13" s="160"/>
      <c r="V13" s="160"/>
      <c r="W13" s="160"/>
      <c r="X13" s="160"/>
      <c r="Y13" s="160"/>
      <c r="Z13" s="160"/>
      <c r="AA13" s="160"/>
      <c r="AB13" s="160"/>
      <c r="AC13" s="160"/>
      <c r="AD13" s="160"/>
      <c r="AE13" s="160"/>
      <c r="AF13" s="160"/>
      <c r="AG13" s="160"/>
      <c r="AH13" s="160"/>
      <c r="AI13" s="165" t="str">
        <f t="shared" si="0"/>
        <v/>
      </c>
      <c r="AJ13" s="94"/>
    </row>
    <row r="14" spans="1:36" ht="60" customHeight="1">
      <c r="A14" s="462"/>
      <c r="D14" s="159"/>
      <c r="E14" s="160"/>
      <c r="F14" s="160"/>
      <c r="G14" s="160"/>
      <c r="H14" s="160"/>
      <c r="I14" s="160"/>
      <c r="J14" s="160"/>
      <c r="K14" s="160"/>
      <c r="L14" s="160"/>
      <c r="M14" s="160"/>
      <c r="N14" s="160"/>
      <c r="O14" s="160"/>
      <c r="P14" s="160"/>
      <c r="Q14" s="160"/>
      <c r="R14" s="160"/>
      <c r="S14" s="160"/>
      <c r="T14" s="160"/>
      <c r="U14" s="160"/>
      <c r="V14" s="160"/>
      <c r="W14" s="160"/>
      <c r="X14" s="160"/>
      <c r="Y14" s="160"/>
      <c r="Z14" s="160"/>
      <c r="AA14" s="160"/>
      <c r="AB14" s="160"/>
      <c r="AC14" s="160"/>
      <c r="AD14" s="160"/>
      <c r="AE14" s="160"/>
      <c r="AF14" s="160"/>
      <c r="AG14" s="160"/>
      <c r="AH14" s="160"/>
      <c r="AI14" s="165" t="str">
        <f t="shared" si="0"/>
        <v/>
      </c>
      <c r="AJ14" s="94"/>
    </row>
    <row r="15" spans="1:36" ht="60" customHeight="1">
      <c r="A15" s="462"/>
      <c r="D15" s="159"/>
      <c r="E15" s="160"/>
      <c r="F15" s="160"/>
      <c r="G15" s="160"/>
      <c r="H15" s="160"/>
      <c r="I15" s="160"/>
      <c r="J15" s="160"/>
      <c r="K15" s="160"/>
      <c r="L15" s="160"/>
      <c r="M15" s="160"/>
      <c r="N15" s="160"/>
      <c r="O15" s="160"/>
      <c r="P15" s="160"/>
      <c r="Q15" s="160"/>
      <c r="R15" s="160"/>
      <c r="S15" s="160"/>
      <c r="T15" s="160"/>
      <c r="U15" s="160"/>
      <c r="V15" s="160"/>
      <c r="W15" s="160"/>
      <c r="X15" s="160"/>
      <c r="Y15" s="160"/>
      <c r="Z15" s="160"/>
      <c r="AA15" s="160"/>
      <c r="AB15" s="160"/>
      <c r="AC15" s="160"/>
      <c r="AD15" s="160"/>
      <c r="AE15" s="160"/>
      <c r="AF15" s="160"/>
      <c r="AG15" s="160"/>
      <c r="AH15" s="160"/>
      <c r="AI15" s="165" t="str">
        <f t="shared" si="0"/>
        <v/>
      </c>
      <c r="AJ15" s="94"/>
    </row>
    <row r="16" spans="1:36" ht="60" customHeight="1">
      <c r="A16" s="462"/>
      <c r="D16" s="159"/>
      <c r="E16" s="160"/>
      <c r="F16" s="160"/>
      <c r="G16" s="160"/>
      <c r="H16" s="160"/>
      <c r="I16" s="160"/>
      <c r="J16" s="160"/>
      <c r="K16" s="160"/>
      <c r="L16" s="160"/>
      <c r="M16" s="160"/>
      <c r="N16" s="160"/>
      <c r="O16" s="160"/>
      <c r="P16" s="160"/>
      <c r="Q16" s="160"/>
      <c r="R16" s="160"/>
      <c r="S16" s="160"/>
      <c r="T16" s="160"/>
      <c r="U16" s="160"/>
      <c r="V16" s="160"/>
      <c r="W16" s="160"/>
      <c r="X16" s="160"/>
      <c r="Y16" s="160"/>
      <c r="Z16" s="160"/>
      <c r="AA16" s="160"/>
      <c r="AB16" s="160"/>
      <c r="AC16" s="160"/>
      <c r="AD16" s="160"/>
      <c r="AE16" s="160"/>
      <c r="AF16" s="160"/>
      <c r="AG16" s="160"/>
      <c r="AH16" s="160"/>
      <c r="AI16" s="165" t="str">
        <f t="shared" si="0"/>
        <v/>
      </c>
      <c r="AJ16" s="94"/>
    </row>
    <row r="17" spans="1:36" ht="60" customHeight="1">
      <c r="A17" s="462"/>
      <c r="D17" s="159"/>
      <c r="E17" s="160"/>
      <c r="F17" s="160"/>
      <c r="G17" s="160"/>
      <c r="H17" s="160"/>
      <c r="I17" s="160"/>
      <c r="J17" s="160"/>
      <c r="K17" s="160"/>
      <c r="L17" s="160"/>
      <c r="M17" s="160"/>
      <c r="N17" s="160"/>
      <c r="O17" s="160"/>
      <c r="P17" s="160"/>
      <c r="Q17" s="160"/>
      <c r="R17" s="160"/>
      <c r="S17" s="160"/>
      <c r="T17" s="160"/>
      <c r="U17" s="160"/>
      <c r="V17" s="160"/>
      <c r="W17" s="160"/>
      <c r="X17" s="160"/>
      <c r="Y17" s="160"/>
      <c r="Z17" s="160"/>
      <c r="AA17" s="160"/>
      <c r="AB17" s="160"/>
      <c r="AC17" s="160"/>
      <c r="AD17" s="160"/>
      <c r="AE17" s="160"/>
      <c r="AF17" s="160"/>
      <c r="AG17" s="160"/>
      <c r="AH17" s="160"/>
      <c r="AI17" s="165" t="str">
        <f t="shared" si="0"/>
        <v/>
      </c>
      <c r="AJ17" s="94"/>
    </row>
    <row r="18" spans="1:36" ht="60" customHeight="1">
      <c r="A18" s="462"/>
      <c r="D18" s="159"/>
      <c r="E18" s="160"/>
      <c r="F18" s="160"/>
      <c r="G18" s="160"/>
      <c r="H18" s="160"/>
      <c r="I18" s="160"/>
      <c r="J18" s="160"/>
      <c r="K18" s="160"/>
      <c r="L18" s="160"/>
      <c r="M18" s="160"/>
      <c r="N18" s="160"/>
      <c r="O18" s="160"/>
      <c r="P18" s="160"/>
      <c r="Q18" s="160"/>
      <c r="R18" s="160"/>
      <c r="S18" s="160"/>
      <c r="T18" s="160"/>
      <c r="U18" s="160"/>
      <c r="V18" s="160"/>
      <c r="W18" s="160"/>
      <c r="X18" s="160"/>
      <c r="Y18" s="160"/>
      <c r="Z18" s="160"/>
      <c r="AA18" s="160"/>
      <c r="AB18" s="160"/>
      <c r="AC18" s="160"/>
      <c r="AD18" s="160"/>
      <c r="AE18" s="160"/>
      <c r="AF18" s="160"/>
      <c r="AG18" s="160"/>
      <c r="AH18" s="160"/>
      <c r="AI18" s="165" t="str">
        <f t="shared" si="0"/>
        <v/>
      </c>
      <c r="AJ18" s="94"/>
    </row>
    <row r="19" spans="1:36" ht="60" customHeight="1">
      <c r="A19" s="462"/>
      <c r="D19" s="159"/>
      <c r="E19" s="160"/>
      <c r="F19" s="160"/>
      <c r="G19" s="160"/>
      <c r="H19" s="160"/>
      <c r="I19" s="160"/>
      <c r="J19" s="160"/>
      <c r="K19" s="160"/>
      <c r="L19" s="160"/>
      <c r="M19" s="160"/>
      <c r="N19" s="160"/>
      <c r="O19" s="160"/>
      <c r="P19" s="160"/>
      <c r="Q19" s="160"/>
      <c r="R19" s="160"/>
      <c r="S19" s="160"/>
      <c r="T19" s="160"/>
      <c r="U19" s="160"/>
      <c r="V19" s="160"/>
      <c r="W19" s="160"/>
      <c r="X19" s="160"/>
      <c r="Y19" s="160"/>
      <c r="Z19" s="160"/>
      <c r="AA19" s="160"/>
      <c r="AB19" s="160"/>
      <c r="AC19" s="160"/>
      <c r="AD19" s="160"/>
      <c r="AE19" s="160"/>
      <c r="AF19" s="160"/>
      <c r="AG19" s="160"/>
      <c r="AH19" s="160"/>
      <c r="AI19" s="165" t="str">
        <f t="shared" si="0"/>
        <v/>
      </c>
      <c r="AJ19" s="94"/>
    </row>
    <row r="20" spans="1:36" ht="60" customHeight="1">
      <c r="A20" s="462"/>
      <c r="D20" s="159"/>
      <c r="E20" s="160"/>
      <c r="F20" s="160"/>
      <c r="G20" s="160"/>
      <c r="H20" s="160"/>
      <c r="I20" s="160"/>
      <c r="J20" s="160"/>
      <c r="K20" s="160"/>
      <c r="L20" s="160"/>
      <c r="M20" s="160"/>
      <c r="N20" s="160"/>
      <c r="O20" s="160"/>
      <c r="P20" s="160"/>
      <c r="Q20" s="160"/>
      <c r="R20" s="160"/>
      <c r="S20" s="160"/>
      <c r="T20" s="160"/>
      <c r="U20" s="160"/>
      <c r="V20" s="160"/>
      <c r="W20" s="160"/>
      <c r="X20" s="160"/>
      <c r="Y20" s="160"/>
      <c r="Z20" s="160"/>
      <c r="AA20" s="160"/>
      <c r="AB20" s="160"/>
      <c r="AC20" s="160"/>
      <c r="AD20" s="160"/>
      <c r="AE20" s="160"/>
      <c r="AF20" s="160"/>
      <c r="AG20" s="160"/>
      <c r="AH20" s="160"/>
      <c r="AI20" s="165" t="str">
        <f t="shared" si="0"/>
        <v/>
      </c>
      <c r="AJ20" s="94"/>
    </row>
    <row r="21" spans="1:36" ht="60" customHeight="1">
      <c r="A21" s="462"/>
      <c r="D21" s="159"/>
      <c r="E21" s="160"/>
      <c r="F21" s="160"/>
      <c r="G21" s="160"/>
      <c r="H21" s="160"/>
      <c r="I21" s="160"/>
      <c r="J21" s="160"/>
      <c r="K21" s="160"/>
      <c r="L21" s="160"/>
      <c r="M21" s="160"/>
      <c r="N21" s="160"/>
      <c r="O21" s="160"/>
      <c r="P21" s="160"/>
      <c r="Q21" s="160"/>
      <c r="R21" s="160"/>
      <c r="S21" s="160"/>
      <c r="T21" s="160"/>
      <c r="U21" s="160"/>
      <c r="V21" s="160"/>
      <c r="W21" s="160"/>
      <c r="X21" s="160"/>
      <c r="Y21" s="160"/>
      <c r="Z21" s="160"/>
      <c r="AA21" s="160"/>
      <c r="AB21" s="160"/>
      <c r="AC21" s="160"/>
      <c r="AD21" s="160"/>
      <c r="AE21" s="160"/>
      <c r="AF21" s="160"/>
      <c r="AG21" s="160"/>
      <c r="AH21" s="160"/>
      <c r="AI21" s="165" t="str">
        <f t="shared" si="0"/>
        <v/>
      </c>
      <c r="AJ21" s="94"/>
    </row>
    <row r="22" spans="1:36" ht="60" customHeight="1">
      <c r="A22" s="462"/>
      <c r="D22" s="159"/>
      <c r="E22" s="160"/>
      <c r="F22" s="160"/>
      <c r="G22" s="160"/>
      <c r="H22" s="160"/>
      <c r="I22" s="160"/>
      <c r="J22" s="160"/>
      <c r="K22" s="160"/>
      <c r="L22" s="160"/>
      <c r="M22" s="160"/>
      <c r="N22" s="160"/>
      <c r="O22" s="160"/>
      <c r="P22" s="160"/>
      <c r="Q22" s="160"/>
      <c r="R22" s="160"/>
      <c r="S22" s="160"/>
      <c r="T22" s="160"/>
      <c r="U22" s="160"/>
      <c r="V22" s="160"/>
      <c r="W22" s="160"/>
      <c r="X22" s="160"/>
      <c r="Y22" s="160"/>
      <c r="Z22" s="160"/>
      <c r="AA22" s="160"/>
      <c r="AB22" s="160"/>
      <c r="AC22" s="160"/>
      <c r="AD22" s="160"/>
      <c r="AE22" s="160"/>
      <c r="AF22" s="160"/>
      <c r="AG22" s="160"/>
      <c r="AH22" s="160"/>
      <c r="AI22" s="165" t="str">
        <f t="shared" si="0"/>
        <v/>
      </c>
      <c r="AJ22" s="94"/>
    </row>
    <row r="23" spans="1:36" ht="60" customHeight="1">
      <c r="A23" s="462"/>
      <c r="D23" s="159"/>
      <c r="E23" s="160"/>
      <c r="F23" s="160"/>
      <c r="G23" s="160"/>
      <c r="H23" s="160"/>
      <c r="I23" s="160"/>
      <c r="J23" s="160"/>
      <c r="K23" s="160"/>
      <c r="L23" s="160"/>
      <c r="M23" s="160"/>
      <c r="N23" s="160"/>
      <c r="O23" s="160"/>
      <c r="P23" s="160"/>
      <c r="Q23" s="160"/>
      <c r="R23" s="160"/>
      <c r="S23" s="160"/>
      <c r="T23" s="160"/>
      <c r="U23" s="160"/>
      <c r="V23" s="160"/>
      <c r="W23" s="160"/>
      <c r="X23" s="160"/>
      <c r="Y23" s="160"/>
      <c r="Z23" s="160"/>
      <c r="AA23" s="160"/>
      <c r="AB23" s="160"/>
      <c r="AC23" s="160"/>
      <c r="AD23" s="160"/>
      <c r="AE23" s="160"/>
      <c r="AF23" s="160"/>
      <c r="AG23" s="160"/>
      <c r="AH23" s="160"/>
      <c r="AI23" s="165" t="str">
        <f t="shared" si="0"/>
        <v/>
      </c>
      <c r="AJ23" s="94"/>
    </row>
    <row r="24" spans="1:36" ht="60" customHeight="1">
      <c r="A24" s="462"/>
      <c r="D24" s="159"/>
      <c r="E24" s="160"/>
      <c r="F24" s="160"/>
      <c r="G24" s="160"/>
      <c r="H24" s="160"/>
      <c r="I24" s="160"/>
      <c r="J24" s="160"/>
      <c r="K24" s="160"/>
      <c r="L24" s="160"/>
      <c r="M24" s="160"/>
      <c r="N24" s="160"/>
      <c r="O24" s="160"/>
      <c r="P24" s="160"/>
      <c r="Q24" s="160"/>
      <c r="R24" s="160"/>
      <c r="S24" s="160"/>
      <c r="T24" s="160"/>
      <c r="U24" s="160"/>
      <c r="V24" s="160"/>
      <c r="W24" s="160"/>
      <c r="X24" s="160"/>
      <c r="Y24" s="160"/>
      <c r="Z24" s="160"/>
      <c r="AA24" s="160"/>
      <c r="AB24" s="160"/>
      <c r="AC24" s="160"/>
      <c r="AD24" s="160"/>
      <c r="AE24" s="160"/>
      <c r="AF24" s="160"/>
      <c r="AG24" s="160"/>
      <c r="AH24" s="160"/>
      <c r="AI24" s="165" t="str">
        <f t="shared" si="0"/>
        <v/>
      </c>
      <c r="AJ24" s="94"/>
    </row>
    <row r="25" spans="1:36" ht="60" customHeight="1">
      <c r="A25" s="462"/>
      <c r="D25" s="159"/>
      <c r="E25" s="160"/>
      <c r="F25" s="160"/>
      <c r="G25" s="160"/>
      <c r="H25" s="160"/>
      <c r="I25" s="160"/>
      <c r="J25" s="160"/>
      <c r="K25" s="160"/>
      <c r="L25" s="160"/>
      <c r="M25" s="160"/>
      <c r="N25" s="160"/>
      <c r="O25" s="160"/>
      <c r="P25" s="160"/>
      <c r="Q25" s="160"/>
      <c r="R25" s="160"/>
      <c r="S25" s="160"/>
      <c r="T25" s="160"/>
      <c r="U25" s="160"/>
      <c r="V25" s="160"/>
      <c r="W25" s="160"/>
      <c r="X25" s="160"/>
      <c r="Y25" s="160"/>
      <c r="Z25" s="160"/>
      <c r="AA25" s="160"/>
      <c r="AB25" s="160"/>
      <c r="AC25" s="160"/>
      <c r="AD25" s="160"/>
      <c r="AE25" s="160"/>
      <c r="AF25" s="160"/>
      <c r="AG25" s="160"/>
      <c r="AH25" s="160"/>
      <c r="AI25" s="165" t="str">
        <f t="shared" si="0"/>
        <v/>
      </c>
      <c r="AJ25" s="94"/>
    </row>
    <row r="26" spans="1:36" ht="60" customHeight="1">
      <c r="A26" s="462"/>
      <c r="D26" s="159"/>
      <c r="E26" s="160"/>
      <c r="F26" s="160"/>
      <c r="G26" s="160"/>
      <c r="H26" s="160"/>
      <c r="I26" s="160"/>
      <c r="J26" s="160"/>
      <c r="K26" s="160"/>
      <c r="L26" s="160"/>
      <c r="M26" s="160"/>
      <c r="N26" s="160"/>
      <c r="O26" s="160"/>
      <c r="P26" s="160"/>
      <c r="Q26" s="160"/>
      <c r="R26" s="160"/>
      <c r="S26" s="160"/>
      <c r="T26" s="160"/>
      <c r="U26" s="160"/>
      <c r="V26" s="160"/>
      <c r="W26" s="160"/>
      <c r="X26" s="160"/>
      <c r="Y26" s="160"/>
      <c r="Z26" s="160"/>
      <c r="AA26" s="160"/>
      <c r="AB26" s="160"/>
      <c r="AC26" s="160"/>
      <c r="AD26" s="160"/>
      <c r="AE26" s="160"/>
      <c r="AF26" s="160"/>
      <c r="AG26" s="160"/>
      <c r="AH26" s="160"/>
      <c r="AI26" s="165" t="str">
        <f t="shared" si="0"/>
        <v/>
      </c>
      <c r="AJ26" s="94"/>
    </row>
    <row r="27" spans="1:36" ht="60" customHeight="1">
      <c r="A27" s="462"/>
      <c r="D27" s="159"/>
      <c r="E27" s="160"/>
      <c r="F27" s="160"/>
      <c r="G27" s="160"/>
      <c r="H27" s="160"/>
      <c r="I27" s="160"/>
      <c r="J27" s="160"/>
      <c r="K27" s="160"/>
      <c r="L27" s="160"/>
      <c r="M27" s="160"/>
      <c r="N27" s="160"/>
      <c r="O27" s="160"/>
      <c r="P27" s="160"/>
      <c r="Q27" s="160"/>
      <c r="R27" s="160"/>
      <c r="S27" s="160"/>
      <c r="T27" s="160"/>
      <c r="U27" s="160"/>
      <c r="V27" s="160"/>
      <c r="W27" s="160"/>
      <c r="X27" s="160"/>
      <c r="Y27" s="160"/>
      <c r="Z27" s="160"/>
      <c r="AA27" s="160"/>
      <c r="AB27" s="160"/>
      <c r="AC27" s="160"/>
      <c r="AD27" s="160"/>
      <c r="AE27" s="160"/>
      <c r="AF27" s="160"/>
      <c r="AG27" s="160"/>
      <c r="AH27" s="160"/>
      <c r="AI27" s="165" t="str">
        <f t="shared" si="0"/>
        <v/>
      </c>
      <c r="AJ27" s="94"/>
    </row>
    <row r="28" spans="1:36" ht="60" customHeight="1">
      <c r="A28" s="462"/>
      <c r="D28" s="159"/>
      <c r="E28" s="160"/>
      <c r="F28" s="160"/>
      <c r="G28" s="160"/>
      <c r="H28" s="160"/>
      <c r="I28" s="160"/>
      <c r="J28" s="160"/>
      <c r="K28" s="160"/>
      <c r="L28" s="160"/>
      <c r="M28" s="160"/>
      <c r="N28" s="160"/>
      <c r="O28" s="160"/>
      <c r="P28" s="160"/>
      <c r="Q28" s="160"/>
      <c r="R28" s="160"/>
      <c r="S28" s="160"/>
      <c r="T28" s="160"/>
      <c r="U28" s="160"/>
      <c r="V28" s="160"/>
      <c r="W28" s="160"/>
      <c r="X28" s="160"/>
      <c r="Y28" s="160"/>
      <c r="Z28" s="160"/>
      <c r="AA28" s="160"/>
      <c r="AB28" s="160"/>
      <c r="AC28" s="160"/>
      <c r="AD28" s="160"/>
      <c r="AE28" s="160"/>
      <c r="AF28" s="160"/>
      <c r="AG28" s="160"/>
      <c r="AH28" s="160"/>
      <c r="AI28" s="165" t="str">
        <f t="shared" si="0"/>
        <v/>
      </c>
      <c r="AJ28" s="94"/>
    </row>
    <row r="29" spans="1:36" ht="60" customHeight="1">
      <c r="A29" s="462"/>
      <c r="D29" s="159"/>
      <c r="E29" s="160"/>
      <c r="F29" s="160"/>
      <c r="G29" s="160"/>
      <c r="H29" s="160"/>
      <c r="I29" s="160"/>
      <c r="J29" s="160"/>
      <c r="K29" s="160"/>
      <c r="L29" s="160"/>
      <c r="M29" s="160"/>
      <c r="N29" s="160"/>
      <c r="O29" s="160"/>
      <c r="P29" s="160"/>
      <c r="Q29" s="160"/>
      <c r="R29" s="160"/>
      <c r="S29" s="160"/>
      <c r="T29" s="160"/>
      <c r="U29" s="160"/>
      <c r="V29" s="160"/>
      <c r="W29" s="160"/>
      <c r="X29" s="160"/>
      <c r="Y29" s="160"/>
      <c r="Z29" s="160"/>
      <c r="AA29" s="160"/>
      <c r="AB29" s="160"/>
      <c r="AC29" s="160"/>
      <c r="AD29" s="160"/>
      <c r="AE29" s="160"/>
      <c r="AF29" s="160"/>
      <c r="AG29" s="160"/>
      <c r="AH29" s="160"/>
      <c r="AI29" s="165" t="str">
        <f t="shared" si="0"/>
        <v/>
      </c>
      <c r="AJ29" s="94"/>
    </row>
    <row r="30" spans="1:36" ht="60" customHeight="1">
      <c r="A30" s="462"/>
      <c r="D30" s="159"/>
      <c r="E30" s="160"/>
      <c r="F30" s="160"/>
      <c r="G30" s="160"/>
      <c r="H30" s="160"/>
      <c r="I30" s="160"/>
      <c r="J30" s="160"/>
      <c r="K30" s="160"/>
      <c r="L30" s="160"/>
      <c r="M30" s="160"/>
      <c r="N30" s="160"/>
      <c r="O30" s="160"/>
      <c r="P30" s="160"/>
      <c r="Q30" s="160"/>
      <c r="R30" s="160"/>
      <c r="S30" s="160"/>
      <c r="T30" s="160"/>
      <c r="U30" s="160"/>
      <c r="V30" s="160"/>
      <c r="W30" s="160"/>
      <c r="X30" s="160"/>
      <c r="Y30" s="160"/>
      <c r="Z30" s="160"/>
      <c r="AA30" s="160"/>
      <c r="AB30" s="160"/>
      <c r="AC30" s="160"/>
      <c r="AD30" s="160"/>
      <c r="AE30" s="160"/>
      <c r="AF30" s="160"/>
      <c r="AG30" s="160"/>
      <c r="AH30" s="160"/>
      <c r="AI30" s="165" t="str">
        <f t="shared" si="0"/>
        <v/>
      </c>
      <c r="AJ30" s="94"/>
    </row>
    <row r="31" spans="1:36" ht="60" customHeight="1">
      <c r="A31" s="462"/>
      <c r="D31" s="159"/>
      <c r="E31" s="160"/>
      <c r="F31" s="160"/>
      <c r="G31" s="160"/>
      <c r="H31" s="160"/>
      <c r="I31" s="160"/>
      <c r="J31" s="160"/>
      <c r="K31" s="160"/>
      <c r="L31" s="160"/>
      <c r="M31" s="160"/>
      <c r="N31" s="160"/>
      <c r="O31" s="160"/>
      <c r="P31" s="160"/>
      <c r="Q31" s="160"/>
      <c r="R31" s="160"/>
      <c r="S31" s="160"/>
      <c r="T31" s="160"/>
      <c r="U31" s="160"/>
      <c r="V31" s="160"/>
      <c r="W31" s="160"/>
      <c r="X31" s="160"/>
      <c r="Y31" s="160"/>
      <c r="Z31" s="160"/>
      <c r="AA31" s="160"/>
      <c r="AB31" s="160"/>
      <c r="AC31" s="160"/>
      <c r="AD31" s="160"/>
      <c r="AE31" s="160"/>
      <c r="AF31" s="160"/>
      <c r="AG31" s="160"/>
      <c r="AH31" s="160"/>
      <c r="AI31" s="165" t="str">
        <f t="shared" si="0"/>
        <v/>
      </c>
      <c r="AJ31" s="94"/>
    </row>
    <row r="32" spans="1:36" ht="60" customHeight="1">
      <c r="A32" s="462"/>
      <c r="D32" s="159"/>
      <c r="E32" s="160"/>
      <c r="F32" s="160"/>
      <c r="G32" s="160"/>
      <c r="H32" s="160"/>
      <c r="I32" s="160"/>
      <c r="J32" s="160"/>
      <c r="K32" s="160"/>
      <c r="L32" s="160"/>
      <c r="M32" s="160"/>
      <c r="N32" s="160"/>
      <c r="O32" s="160"/>
      <c r="P32" s="160"/>
      <c r="Q32" s="160"/>
      <c r="R32" s="160"/>
      <c r="S32" s="160"/>
      <c r="T32" s="160"/>
      <c r="U32" s="160"/>
      <c r="V32" s="160"/>
      <c r="W32" s="160"/>
      <c r="X32" s="160"/>
      <c r="Y32" s="160"/>
      <c r="Z32" s="160"/>
      <c r="AA32" s="160"/>
      <c r="AB32" s="160"/>
      <c r="AC32" s="160"/>
      <c r="AD32" s="160"/>
      <c r="AE32" s="160"/>
      <c r="AF32" s="160"/>
      <c r="AG32" s="160"/>
      <c r="AH32" s="160"/>
      <c r="AI32" s="165" t="str">
        <f t="shared" si="0"/>
        <v/>
      </c>
      <c r="AJ32" s="94"/>
    </row>
    <row r="33" spans="1:36" ht="60" customHeight="1">
      <c r="A33" s="462"/>
      <c r="D33" s="159"/>
      <c r="E33" s="160"/>
      <c r="F33" s="160"/>
      <c r="G33" s="160"/>
      <c r="H33" s="160"/>
      <c r="I33" s="160"/>
      <c r="J33" s="160"/>
      <c r="K33" s="160"/>
      <c r="L33" s="160"/>
      <c r="M33" s="160"/>
      <c r="N33" s="160"/>
      <c r="O33" s="160"/>
      <c r="P33" s="160"/>
      <c r="Q33" s="160"/>
      <c r="R33" s="160"/>
      <c r="S33" s="160"/>
      <c r="T33" s="160"/>
      <c r="U33" s="160"/>
      <c r="V33" s="160"/>
      <c r="W33" s="160"/>
      <c r="X33" s="160"/>
      <c r="Y33" s="160"/>
      <c r="Z33" s="160"/>
      <c r="AA33" s="160"/>
      <c r="AB33" s="160"/>
      <c r="AC33" s="160"/>
      <c r="AD33" s="160"/>
      <c r="AE33" s="160"/>
      <c r="AF33" s="160"/>
      <c r="AG33" s="160"/>
      <c r="AH33" s="160"/>
      <c r="AI33" s="165" t="str">
        <f t="shared" si="0"/>
        <v/>
      </c>
      <c r="AJ33" s="94"/>
    </row>
    <row r="34" spans="1:36" ht="60" customHeight="1">
      <c r="A34" s="462"/>
      <c r="D34" s="159"/>
      <c r="E34" s="160"/>
      <c r="F34" s="160"/>
      <c r="G34" s="160"/>
      <c r="H34" s="160"/>
      <c r="I34" s="160"/>
      <c r="J34" s="160"/>
      <c r="K34" s="160"/>
      <c r="L34" s="160"/>
      <c r="M34" s="160"/>
      <c r="N34" s="160"/>
      <c r="O34" s="160"/>
      <c r="P34" s="160"/>
      <c r="Q34" s="160"/>
      <c r="R34" s="160"/>
      <c r="S34" s="160"/>
      <c r="T34" s="160"/>
      <c r="U34" s="160"/>
      <c r="V34" s="160"/>
      <c r="W34" s="160"/>
      <c r="X34" s="160"/>
      <c r="Y34" s="160"/>
      <c r="Z34" s="160"/>
      <c r="AA34" s="160"/>
      <c r="AB34" s="160"/>
      <c r="AC34" s="160"/>
      <c r="AD34" s="160"/>
      <c r="AE34" s="160"/>
      <c r="AF34" s="160"/>
      <c r="AG34" s="160"/>
      <c r="AH34" s="160"/>
      <c r="AI34" s="165" t="str">
        <f t="shared" si="0"/>
        <v/>
      </c>
      <c r="AJ34" s="94"/>
    </row>
    <row r="35" spans="1:36" ht="60" customHeight="1">
      <c r="A35" s="462"/>
      <c r="D35" s="159"/>
      <c r="E35" s="160"/>
      <c r="F35" s="160"/>
      <c r="G35" s="160"/>
      <c r="H35" s="160"/>
      <c r="I35" s="160"/>
      <c r="J35" s="160"/>
      <c r="K35" s="160"/>
      <c r="L35" s="160"/>
      <c r="M35" s="160"/>
      <c r="N35" s="160"/>
      <c r="O35" s="160"/>
      <c r="P35" s="160"/>
      <c r="Q35" s="160"/>
      <c r="R35" s="160"/>
      <c r="S35" s="160"/>
      <c r="T35" s="160"/>
      <c r="U35" s="160"/>
      <c r="V35" s="160"/>
      <c r="W35" s="160"/>
      <c r="X35" s="160"/>
      <c r="Y35" s="160"/>
      <c r="Z35" s="160"/>
      <c r="AA35" s="160"/>
      <c r="AB35" s="160"/>
      <c r="AC35" s="160"/>
      <c r="AD35" s="160"/>
      <c r="AE35" s="160"/>
      <c r="AF35" s="160"/>
      <c r="AG35" s="160"/>
      <c r="AH35" s="160"/>
      <c r="AI35" s="165" t="str">
        <f t="shared" si="0"/>
        <v/>
      </c>
      <c r="AJ35" s="94"/>
    </row>
    <row r="36" spans="1:36" ht="60" customHeight="1">
      <c r="A36" s="462"/>
      <c r="D36" s="159"/>
      <c r="E36" s="160"/>
      <c r="F36" s="160"/>
      <c r="G36" s="160"/>
      <c r="H36" s="160"/>
      <c r="I36" s="160"/>
      <c r="J36" s="160"/>
      <c r="K36" s="160"/>
      <c r="L36" s="160"/>
      <c r="M36" s="160"/>
      <c r="N36" s="160"/>
      <c r="O36" s="160"/>
      <c r="P36" s="160"/>
      <c r="Q36" s="160"/>
      <c r="R36" s="160"/>
      <c r="S36" s="160"/>
      <c r="T36" s="160"/>
      <c r="U36" s="160"/>
      <c r="V36" s="160"/>
      <c r="W36" s="160"/>
      <c r="X36" s="160"/>
      <c r="Y36" s="160"/>
      <c r="Z36" s="160"/>
      <c r="AA36" s="160"/>
      <c r="AB36" s="160"/>
      <c r="AC36" s="160"/>
      <c r="AD36" s="160"/>
      <c r="AE36" s="160"/>
      <c r="AF36" s="160"/>
      <c r="AG36" s="160"/>
      <c r="AH36" s="160"/>
      <c r="AI36" s="165" t="str">
        <f t="shared" si="0"/>
        <v/>
      </c>
      <c r="AJ36" s="94"/>
    </row>
    <row r="37" spans="1:36" ht="60" customHeight="1">
      <c r="A37" s="462"/>
      <c r="D37" s="159"/>
      <c r="E37" s="160"/>
      <c r="F37" s="160"/>
      <c r="G37" s="160"/>
      <c r="H37" s="160"/>
      <c r="I37" s="160"/>
      <c r="J37" s="160"/>
      <c r="K37" s="160"/>
      <c r="L37" s="160"/>
      <c r="M37" s="160"/>
      <c r="N37" s="160"/>
      <c r="O37" s="160"/>
      <c r="P37" s="160"/>
      <c r="Q37" s="160"/>
      <c r="R37" s="160"/>
      <c r="S37" s="160"/>
      <c r="T37" s="160"/>
      <c r="U37" s="160"/>
      <c r="V37" s="160"/>
      <c r="W37" s="160"/>
      <c r="X37" s="160"/>
      <c r="Y37" s="160"/>
      <c r="Z37" s="160"/>
      <c r="AA37" s="160"/>
      <c r="AB37" s="160"/>
      <c r="AC37" s="160"/>
      <c r="AD37" s="160"/>
      <c r="AE37" s="160"/>
      <c r="AF37" s="160"/>
      <c r="AG37" s="160"/>
      <c r="AH37" s="160"/>
      <c r="AI37" s="165" t="str">
        <f t="shared" si="0"/>
        <v/>
      </c>
      <c r="AJ37" s="94"/>
    </row>
    <row r="38" spans="1:36" ht="60" customHeight="1">
      <c r="A38" s="462"/>
      <c r="D38" s="159"/>
      <c r="E38" s="160"/>
      <c r="F38" s="160"/>
      <c r="G38" s="160"/>
      <c r="H38" s="160"/>
      <c r="I38" s="160"/>
      <c r="J38" s="160"/>
      <c r="K38" s="160"/>
      <c r="L38" s="160"/>
      <c r="M38" s="160"/>
      <c r="N38" s="160"/>
      <c r="O38" s="160"/>
      <c r="P38" s="160"/>
      <c r="Q38" s="160"/>
      <c r="R38" s="160"/>
      <c r="S38" s="160"/>
      <c r="T38" s="160"/>
      <c r="U38" s="160"/>
      <c r="V38" s="160"/>
      <c r="W38" s="160"/>
      <c r="X38" s="160"/>
      <c r="Y38" s="160"/>
      <c r="Z38" s="160"/>
      <c r="AA38" s="160"/>
      <c r="AB38" s="160"/>
      <c r="AC38" s="160"/>
      <c r="AD38" s="160"/>
      <c r="AE38" s="160"/>
      <c r="AF38" s="160"/>
      <c r="AG38" s="160"/>
      <c r="AH38" s="160"/>
      <c r="AI38" s="165" t="str">
        <f t="shared" ref="AI38:AI101" si="1">IF(A38="","",SUM(D38:AH38))</f>
        <v/>
      </c>
      <c r="AJ38" s="94"/>
    </row>
    <row r="39" spans="1:36" ht="60" customHeight="1">
      <c r="A39" s="462"/>
      <c r="D39" s="159"/>
      <c r="E39" s="160"/>
      <c r="F39" s="160"/>
      <c r="G39" s="160"/>
      <c r="H39" s="160"/>
      <c r="I39" s="160"/>
      <c r="J39" s="160"/>
      <c r="K39" s="160"/>
      <c r="L39" s="160"/>
      <c r="M39" s="160"/>
      <c r="N39" s="160"/>
      <c r="O39" s="160"/>
      <c r="P39" s="160"/>
      <c r="Q39" s="160"/>
      <c r="R39" s="160"/>
      <c r="S39" s="160"/>
      <c r="T39" s="160"/>
      <c r="U39" s="160"/>
      <c r="V39" s="160"/>
      <c r="W39" s="160"/>
      <c r="X39" s="160"/>
      <c r="Y39" s="160"/>
      <c r="Z39" s="160"/>
      <c r="AA39" s="160"/>
      <c r="AB39" s="160"/>
      <c r="AC39" s="160"/>
      <c r="AD39" s="160"/>
      <c r="AE39" s="160"/>
      <c r="AF39" s="160"/>
      <c r="AG39" s="160"/>
      <c r="AH39" s="160"/>
      <c r="AI39" s="165" t="str">
        <f t="shared" si="1"/>
        <v/>
      </c>
      <c r="AJ39" s="94"/>
    </row>
    <row r="40" spans="1:36" ht="60" customHeight="1">
      <c r="A40" s="462"/>
      <c r="D40" s="159"/>
      <c r="E40" s="160"/>
      <c r="F40" s="160"/>
      <c r="G40" s="160"/>
      <c r="H40" s="160"/>
      <c r="I40" s="160"/>
      <c r="J40" s="160"/>
      <c r="K40" s="160"/>
      <c r="L40" s="160"/>
      <c r="M40" s="160"/>
      <c r="N40" s="160"/>
      <c r="O40" s="160"/>
      <c r="P40" s="160"/>
      <c r="Q40" s="160"/>
      <c r="R40" s="160"/>
      <c r="S40" s="160"/>
      <c r="T40" s="160"/>
      <c r="U40" s="160"/>
      <c r="V40" s="160"/>
      <c r="W40" s="160"/>
      <c r="X40" s="160"/>
      <c r="Y40" s="160"/>
      <c r="Z40" s="160"/>
      <c r="AA40" s="160"/>
      <c r="AB40" s="160"/>
      <c r="AC40" s="160"/>
      <c r="AD40" s="160"/>
      <c r="AE40" s="160"/>
      <c r="AF40" s="160"/>
      <c r="AG40" s="160"/>
      <c r="AH40" s="160"/>
      <c r="AI40" s="165" t="str">
        <f t="shared" si="1"/>
        <v/>
      </c>
      <c r="AJ40" s="94"/>
    </row>
    <row r="41" spans="1:36" ht="60" customHeight="1">
      <c r="A41" s="462"/>
      <c r="D41" s="159"/>
      <c r="E41" s="160"/>
      <c r="F41" s="160"/>
      <c r="G41" s="160"/>
      <c r="H41" s="160"/>
      <c r="I41" s="160"/>
      <c r="J41" s="160"/>
      <c r="K41" s="160"/>
      <c r="L41" s="160"/>
      <c r="M41" s="160"/>
      <c r="N41" s="160"/>
      <c r="O41" s="160"/>
      <c r="P41" s="160"/>
      <c r="Q41" s="160"/>
      <c r="R41" s="160"/>
      <c r="S41" s="160"/>
      <c r="T41" s="160"/>
      <c r="U41" s="160"/>
      <c r="V41" s="160"/>
      <c r="W41" s="160"/>
      <c r="X41" s="160"/>
      <c r="Y41" s="160"/>
      <c r="Z41" s="160"/>
      <c r="AA41" s="160"/>
      <c r="AB41" s="160"/>
      <c r="AC41" s="160"/>
      <c r="AD41" s="160"/>
      <c r="AE41" s="160"/>
      <c r="AF41" s="160"/>
      <c r="AG41" s="160"/>
      <c r="AH41" s="160"/>
      <c r="AI41" s="165" t="str">
        <f t="shared" si="1"/>
        <v/>
      </c>
      <c r="AJ41" s="94"/>
    </row>
    <row r="42" spans="1:36" ht="60" customHeight="1">
      <c r="A42" s="462"/>
      <c r="D42" s="159"/>
      <c r="E42" s="160"/>
      <c r="F42" s="160"/>
      <c r="G42" s="160"/>
      <c r="H42" s="160"/>
      <c r="I42" s="160"/>
      <c r="J42" s="160"/>
      <c r="K42" s="160"/>
      <c r="L42" s="160"/>
      <c r="M42" s="160"/>
      <c r="N42" s="160"/>
      <c r="O42" s="160"/>
      <c r="P42" s="160"/>
      <c r="Q42" s="160"/>
      <c r="R42" s="160"/>
      <c r="S42" s="160"/>
      <c r="T42" s="160"/>
      <c r="U42" s="160"/>
      <c r="V42" s="160"/>
      <c r="W42" s="160"/>
      <c r="X42" s="160"/>
      <c r="Y42" s="160"/>
      <c r="Z42" s="160"/>
      <c r="AA42" s="160"/>
      <c r="AB42" s="160"/>
      <c r="AC42" s="160"/>
      <c r="AD42" s="160"/>
      <c r="AE42" s="160"/>
      <c r="AF42" s="160"/>
      <c r="AG42" s="160"/>
      <c r="AH42" s="160"/>
      <c r="AI42" s="165" t="str">
        <f t="shared" si="1"/>
        <v/>
      </c>
      <c r="AJ42" s="94"/>
    </row>
    <row r="43" spans="1:36" ht="60" customHeight="1">
      <c r="A43" s="462"/>
      <c r="D43" s="159"/>
      <c r="E43" s="160"/>
      <c r="F43" s="160"/>
      <c r="G43" s="160"/>
      <c r="H43" s="160"/>
      <c r="I43" s="160"/>
      <c r="J43" s="160"/>
      <c r="K43" s="160"/>
      <c r="L43" s="160"/>
      <c r="M43" s="160"/>
      <c r="N43" s="160"/>
      <c r="O43" s="160"/>
      <c r="P43" s="160"/>
      <c r="Q43" s="160"/>
      <c r="R43" s="160"/>
      <c r="S43" s="160"/>
      <c r="T43" s="160"/>
      <c r="U43" s="160"/>
      <c r="V43" s="160"/>
      <c r="W43" s="160"/>
      <c r="X43" s="160"/>
      <c r="Y43" s="160"/>
      <c r="Z43" s="160"/>
      <c r="AA43" s="160"/>
      <c r="AB43" s="160"/>
      <c r="AC43" s="160"/>
      <c r="AD43" s="160"/>
      <c r="AE43" s="160"/>
      <c r="AF43" s="160"/>
      <c r="AG43" s="160"/>
      <c r="AH43" s="160"/>
      <c r="AI43" s="165" t="str">
        <f t="shared" si="1"/>
        <v/>
      </c>
      <c r="AJ43" s="94"/>
    </row>
    <row r="44" spans="1:36" ht="60" customHeight="1">
      <c r="A44" s="462"/>
      <c r="D44" s="159"/>
      <c r="E44" s="160"/>
      <c r="F44" s="160"/>
      <c r="G44" s="160"/>
      <c r="H44" s="160"/>
      <c r="I44" s="160"/>
      <c r="J44" s="160"/>
      <c r="K44" s="160"/>
      <c r="L44" s="160"/>
      <c r="M44" s="160"/>
      <c r="N44" s="160"/>
      <c r="O44" s="160"/>
      <c r="P44" s="160"/>
      <c r="Q44" s="160"/>
      <c r="R44" s="160"/>
      <c r="S44" s="160"/>
      <c r="T44" s="160"/>
      <c r="U44" s="160"/>
      <c r="V44" s="160"/>
      <c r="W44" s="160"/>
      <c r="X44" s="160"/>
      <c r="Y44" s="160"/>
      <c r="Z44" s="160"/>
      <c r="AA44" s="160"/>
      <c r="AB44" s="160"/>
      <c r="AC44" s="160"/>
      <c r="AD44" s="160"/>
      <c r="AE44" s="160"/>
      <c r="AF44" s="160"/>
      <c r="AG44" s="160"/>
      <c r="AH44" s="160"/>
      <c r="AI44" s="165" t="str">
        <f t="shared" si="1"/>
        <v/>
      </c>
      <c r="AJ44" s="94"/>
    </row>
    <row r="45" spans="1:36" ht="60" customHeight="1">
      <c r="A45" s="462"/>
      <c r="D45" s="159"/>
      <c r="E45" s="160"/>
      <c r="F45" s="160"/>
      <c r="G45" s="160"/>
      <c r="H45" s="160"/>
      <c r="I45" s="160"/>
      <c r="J45" s="160"/>
      <c r="K45" s="160"/>
      <c r="L45" s="160"/>
      <c r="M45" s="160"/>
      <c r="N45" s="160"/>
      <c r="O45" s="160"/>
      <c r="P45" s="160"/>
      <c r="Q45" s="160"/>
      <c r="R45" s="160"/>
      <c r="S45" s="160"/>
      <c r="T45" s="160"/>
      <c r="U45" s="160"/>
      <c r="V45" s="160"/>
      <c r="W45" s="160"/>
      <c r="X45" s="160"/>
      <c r="Y45" s="160"/>
      <c r="Z45" s="160"/>
      <c r="AA45" s="160"/>
      <c r="AB45" s="160"/>
      <c r="AC45" s="160"/>
      <c r="AD45" s="160"/>
      <c r="AE45" s="160"/>
      <c r="AF45" s="160"/>
      <c r="AG45" s="160"/>
      <c r="AH45" s="160"/>
      <c r="AI45" s="165" t="str">
        <f t="shared" si="1"/>
        <v/>
      </c>
      <c r="AJ45" s="94"/>
    </row>
    <row r="46" spans="1:36" ht="60" customHeight="1">
      <c r="A46" s="462"/>
      <c r="D46" s="159"/>
      <c r="E46" s="160"/>
      <c r="F46" s="160"/>
      <c r="G46" s="160"/>
      <c r="H46" s="160"/>
      <c r="I46" s="160"/>
      <c r="J46" s="160"/>
      <c r="K46" s="160"/>
      <c r="L46" s="160"/>
      <c r="M46" s="160"/>
      <c r="N46" s="160"/>
      <c r="O46" s="160"/>
      <c r="P46" s="160"/>
      <c r="Q46" s="160"/>
      <c r="R46" s="160"/>
      <c r="S46" s="160"/>
      <c r="T46" s="160"/>
      <c r="U46" s="160"/>
      <c r="V46" s="160"/>
      <c r="W46" s="160"/>
      <c r="X46" s="160"/>
      <c r="Y46" s="160"/>
      <c r="Z46" s="160"/>
      <c r="AA46" s="160"/>
      <c r="AB46" s="160"/>
      <c r="AC46" s="160"/>
      <c r="AD46" s="160"/>
      <c r="AE46" s="160"/>
      <c r="AF46" s="160"/>
      <c r="AG46" s="160"/>
      <c r="AH46" s="160"/>
      <c r="AI46" s="165" t="str">
        <f t="shared" si="1"/>
        <v/>
      </c>
      <c r="AJ46" s="94"/>
    </row>
    <row r="47" spans="1:36" ht="60" customHeight="1">
      <c r="A47" s="462"/>
      <c r="D47" s="159"/>
      <c r="E47" s="160"/>
      <c r="F47" s="160"/>
      <c r="G47" s="160"/>
      <c r="H47" s="160"/>
      <c r="I47" s="160"/>
      <c r="J47" s="160"/>
      <c r="K47" s="160"/>
      <c r="L47" s="160"/>
      <c r="M47" s="160"/>
      <c r="N47" s="160"/>
      <c r="O47" s="160"/>
      <c r="P47" s="160"/>
      <c r="Q47" s="160"/>
      <c r="R47" s="160"/>
      <c r="S47" s="160"/>
      <c r="T47" s="160"/>
      <c r="U47" s="160"/>
      <c r="V47" s="160"/>
      <c r="W47" s="160"/>
      <c r="X47" s="160"/>
      <c r="Y47" s="160"/>
      <c r="Z47" s="160"/>
      <c r="AA47" s="160"/>
      <c r="AB47" s="160"/>
      <c r="AC47" s="160"/>
      <c r="AD47" s="160"/>
      <c r="AE47" s="160"/>
      <c r="AF47" s="160"/>
      <c r="AG47" s="160"/>
      <c r="AH47" s="160"/>
      <c r="AI47" s="165" t="str">
        <f t="shared" si="1"/>
        <v/>
      </c>
      <c r="AJ47" s="94"/>
    </row>
    <row r="48" spans="1:36" ht="60" customHeight="1">
      <c r="A48" s="462"/>
      <c r="D48" s="159"/>
      <c r="E48" s="160"/>
      <c r="F48" s="160"/>
      <c r="G48" s="160"/>
      <c r="H48" s="160"/>
      <c r="I48" s="160"/>
      <c r="J48" s="160"/>
      <c r="K48" s="160"/>
      <c r="L48" s="160"/>
      <c r="M48" s="160"/>
      <c r="N48" s="160"/>
      <c r="O48" s="160"/>
      <c r="P48" s="160"/>
      <c r="Q48" s="160"/>
      <c r="R48" s="160"/>
      <c r="S48" s="160"/>
      <c r="T48" s="160"/>
      <c r="U48" s="160"/>
      <c r="V48" s="160"/>
      <c r="W48" s="160"/>
      <c r="X48" s="160"/>
      <c r="Y48" s="160"/>
      <c r="Z48" s="160"/>
      <c r="AA48" s="160"/>
      <c r="AB48" s="160"/>
      <c r="AC48" s="160"/>
      <c r="AD48" s="160"/>
      <c r="AE48" s="160"/>
      <c r="AF48" s="160"/>
      <c r="AG48" s="160"/>
      <c r="AH48" s="160"/>
      <c r="AI48" s="165" t="str">
        <f t="shared" si="1"/>
        <v/>
      </c>
      <c r="AJ48" s="94"/>
    </row>
    <row r="49" spans="1:36" ht="60" customHeight="1">
      <c r="A49" s="462"/>
      <c r="D49" s="159"/>
      <c r="E49" s="160"/>
      <c r="F49" s="160"/>
      <c r="G49" s="160"/>
      <c r="H49" s="160"/>
      <c r="I49" s="160"/>
      <c r="J49" s="160"/>
      <c r="K49" s="160"/>
      <c r="L49" s="160"/>
      <c r="M49" s="160"/>
      <c r="N49" s="160"/>
      <c r="O49" s="160"/>
      <c r="P49" s="160"/>
      <c r="Q49" s="160"/>
      <c r="R49" s="160"/>
      <c r="S49" s="160"/>
      <c r="T49" s="160"/>
      <c r="U49" s="160"/>
      <c r="V49" s="160"/>
      <c r="W49" s="160"/>
      <c r="X49" s="160"/>
      <c r="Y49" s="160"/>
      <c r="Z49" s="160"/>
      <c r="AA49" s="160"/>
      <c r="AB49" s="160"/>
      <c r="AC49" s="160"/>
      <c r="AD49" s="160"/>
      <c r="AE49" s="160"/>
      <c r="AF49" s="160"/>
      <c r="AG49" s="160"/>
      <c r="AH49" s="160"/>
      <c r="AI49" s="165" t="str">
        <f t="shared" si="1"/>
        <v/>
      </c>
      <c r="AJ49" s="94"/>
    </row>
    <row r="50" spans="1:36" ht="60" customHeight="1">
      <c r="A50" s="462"/>
      <c r="D50" s="159"/>
      <c r="E50" s="160"/>
      <c r="F50" s="160"/>
      <c r="G50" s="160"/>
      <c r="H50" s="160"/>
      <c r="I50" s="160"/>
      <c r="J50" s="160"/>
      <c r="K50" s="160"/>
      <c r="L50" s="160"/>
      <c r="M50" s="160"/>
      <c r="N50" s="160"/>
      <c r="O50" s="160"/>
      <c r="P50" s="160"/>
      <c r="Q50" s="160"/>
      <c r="R50" s="160"/>
      <c r="S50" s="160"/>
      <c r="T50" s="160"/>
      <c r="U50" s="160"/>
      <c r="V50" s="160"/>
      <c r="W50" s="160"/>
      <c r="X50" s="160"/>
      <c r="Y50" s="160"/>
      <c r="Z50" s="160"/>
      <c r="AA50" s="160"/>
      <c r="AB50" s="160"/>
      <c r="AC50" s="160"/>
      <c r="AD50" s="160"/>
      <c r="AE50" s="160"/>
      <c r="AF50" s="160"/>
      <c r="AG50" s="160"/>
      <c r="AH50" s="160"/>
      <c r="AI50" s="165" t="str">
        <f t="shared" si="1"/>
        <v/>
      </c>
      <c r="AJ50" s="94"/>
    </row>
    <row r="51" spans="1:36" ht="60" customHeight="1">
      <c r="A51" s="462"/>
      <c r="D51" s="159"/>
      <c r="E51" s="160"/>
      <c r="F51" s="160"/>
      <c r="G51" s="160"/>
      <c r="H51" s="160"/>
      <c r="I51" s="160"/>
      <c r="J51" s="160"/>
      <c r="K51" s="160"/>
      <c r="L51" s="160"/>
      <c r="M51" s="160"/>
      <c r="N51" s="160"/>
      <c r="O51" s="160"/>
      <c r="P51" s="160"/>
      <c r="Q51" s="160"/>
      <c r="R51" s="160"/>
      <c r="S51" s="160"/>
      <c r="T51" s="160"/>
      <c r="U51" s="160"/>
      <c r="V51" s="160"/>
      <c r="W51" s="160"/>
      <c r="X51" s="160"/>
      <c r="Y51" s="160"/>
      <c r="Z51" s="160"/>
      <c r="AA51" s="160"/>
      <c r="AB51" s="160"/>
      <c r="AC51" s="160"/>
      <c r="AD51" s="160"/>
      <c r="AE51" s="160"/>
      <c r="AF51" s="160"/>
      <c r="AG51" s="160"/>
      <c r="AH51" s="160"/>
      <c r="AI51" s="165" t="str">
        <f t="shared" si="1"/>
        <v/>
      </c>
      <c r="AJ51" s="94"/>
    </row>
    <row r="52" spans="1:36" ht="60" customHeight="1">
      <c r="A52" s="462"/>
      <c r="D52" s="159"/>
      <c r="E52" s="160"/>
      <c r="F52" s="160"/>
      <c r="G52" s="160"/>
      <c r="H52" s="160"/>
      <c r="I52" s="160"/>
      <c r="J52" s="160"/>
      <c r="K52" s="160"/>
      <c r="L52" s="160"/>
      <c r="M52" s="160"/>
      <c r="N52" s="160"/>
      <c r="O52" s="160"/>
      <c r="P52" s="160"/>
      <c r="Q52" s="160"/>
      <c r="R52" s="160"/>
      <c r="S52" s="160"/>
      <c r="T52" s="160"/>
      <c r="U52" s="160"/>
      <c r="V52" s="160"/>
      <c r="W52" s="160"/>
      <c r="X52" s="160"/>
      <c r="Y52" s="160"/>
      <c r="Z52" s="160"/>
      <c r="AA52" s="160"/>
      <c r="AB52" s="160"/>
      <c r="AC52" s="160"/>
      <c r="AD52" s="160"/>
      <c r="AE52" s="160"/>
      <c r="AF52" s="160"/>
      <c r="AG52" s="160"/>
      <c r="AH52" s="160"/>
      <c r="AI52" s="165" t="str">
        <f t="shared" si="1"/>
        <v/>
      </c>
      <c r="AJ52" s="94"/>
    </row>
    <row r="53" spans="1:36" ht="60" customHeight="1">
      <c r="A53" s="462"/>
      <c r="D53" s="159"/>
      <c r="E53" s="160"/>
      <c r="F53" s="160"/>
      <c r="G53" s="160"/>
      <c r="H53" s="160"/>
      <c r="I53" s="160"/>
      <c r="J53" s="160"/>
      <c r="K53" s="160"/>
      <c r="L53" s="160"/>
      <c r="M53" s="160"/>
      <c r="N53" s="160"/>
      <c r="O53" s="160"/>
      <c r="P53" s="160"/>
      <c r="Q53" s="160"/>
      <c r="R53" s="160"/>
      <c r="S53" s="160"/>
      <c r="T53" s="160"/>
      <c r="U53" s="160"/>
      <c r="V53" s="160"/>
      <c r="W53" s="160"/>
      <c r="X53" s="160"/>
      <c r="Y53" s="160"/>
      <c r="Z53" s="160"/>
      <c r="AA53" s="160"/>
      <c r="AB53" s="160"/>
      <c r="AC53" s="160"/>
      <c r="AD53" s="160"/>
      <c r="AE53" s="160"/>
      <c r="AF53" s="160"/>
      <c r="AG53" s="160"/>
      <c r="AH53" s="160"/>
      <c r="AI53" s="165" t="str">
        <f t="shared" si="1"/>
        <v/>
      </c>
      <c r="AJ53" s="94"/>
    </row>
    <row r="54" spans="1:36" ht="60" customHeight="1">
      <c r="A54" s="462"/>
      <c r="D54" s="159"/>
      <c r="E54" s="160"/>
      <c r="F54" s="160"/>
      <c r="G54" s="160"/>
      <c r="H54" s="160"/>
      <c r="I54" s="160"/>
      <c r="J54" s="160"/>
      <c r="K54" s="160"/>
      <c r="L54" s="160"/>
      <c r="M54" s="160"/>
      <c r="N54" s="160"/>
      <c r="O54" s="160"/>
      <c r="P54" s="160"/>
      <c r="Q54" s="160"/>
      <c r="R54" s="160"/>
      <c r="S54" s="160"/>
      <c r="T54" s="160"/>
      <c r="U54" s="160"/>
      <c r="V54" s="160"/>
      <c r="W54" s="160"/>
      <c r="X54" s="160"/>
      <c r="Y54" s="160"/>
      <c r="Z54" s="160"/>
      <c r="AA54" s="160"/>
      <c r="AB54" s="160"/>
      <c r="AC54" s="160"/>
      <c r="AD54" s="160"/>
      <c r="AE54" s="160"/>
      <c r="AF54" s="160"/>
      <c r="AG54" s="160"/>
      <c r="AH54" s="160"/>
      <c r="AI54" s="165" t="str">
        <f t="shared" si="1"/>
        <v/>
      </c>
      <c r="AJ54" s="94"/>
    </row>
    <row r="55" spans="1:36" ht="60" customHeight="1">
      <c r="A55" s="462"/>
      <c r="D55" s="159"/>
      <c r="E55" s="160"/>
      <c r="F55" s="160"/>
      <c r="G55" s="160"/>
      <c r="H55" s="160"/>
      <c r="I55" s="160"/>
      <c r="J55" s="160"/>
      <c r="K55" s="160"/>
      <c r="L55" s="160"/>
      <c r="M55" s="160"/>
      <c r="N55" s="160"/>
      <c r="O55" s="160"/>
      <c r="P55" s="160"/>
      <c r="Q55" s="160"/>
      <c r="R55" s="160"/>
      <c r="S55" s="160"/>
      <c r="T55" s="160"/>
      <c r="U55" s="160"/>
      <c r="V55" s="160"/>
      <c r="W55" s="160"/>
      <c r="X55" s="160"/>
      <c r="Y55" s="160"/>
      <c r="Z55" s="160"/>
      <c r="AA55" s="160"/>
      <c r="AB55" s="160"/>
      <c r="AC55" s="160"/>
      <c r="AD55" s="160"/>
      <c r="AE55" s="160"/>
      <c r="AF55" s="160"/>
      <c r="AG55" s="160"/>
      <c r="AH55" s="160"/>
      <c r="AI55" s="165" t="str">
        <f t="shared" si="1"/>
        <v/>
      </c>
      <c r="AJ55" s="94"/>
    </row>
    <row r="56" spans="1:36" ht="60" customHeight="1">
      <c r="A56" s="462"/>
      <c r="D56" s="159"/>
      <c r="E56" s="160"/>
      <c r="F56" s="160"/>
      <c r="G56" s="160"/>
      <c r="H56" s="160"/>
      <c r="I56" s="160"/>
      <c r="J56" s="160"/>
      <c r="K56" s="160"/>
      <c r="L56" s="160"/>
      <c r="M56" s="160"/>
      <c r="N56" s="160"/>
      <c r="O56" s="160"/>
      <c r="P56" s="160"/>
      <c r="Q56" s="160"/>
      <c r="R56" s="160"/>
      <c r="S56" s="160"/>
      <c r="T56" s="160"/>
      <c r="U56" s="160"/>
      <c r="V56" s="160"/>
      <c r="W56" s="160"/>
      <c r="X56" s="160"/>
      <c r="Y56" s="160"/>
      <c r="Z56" s="160"/>
      <c r="AA56" s="160"/>
      <c r="AB56" s="160"/>
      <c r="AC56" s="160"/>
      <c r="AD56" s="160"/>
      <c r="AE56" s="160"/>
      <c r="AF56" s="160"/>
      <c r="AG56" s="160"/>
      <c r="AH56" s="160"/>
      <c r="AI56" s="165" t="str">
        <f t="shared" si="1"/>
        <v/>
      </c>
      <c r="AJ56" s="94"/>
    </row>
    <row r="57" spans="1:36" ht="60" customHeight="1">
      <c r="A57" s="462"/>
      <c r="D57" s="159"/>
      <c r="E57" s="160"/>
      <c r="F57" s="160"/>
      <c r="G57" s="160"/>
      <c r="H57" s="160"/>
      <c r="I57" s="160"/>
      <c r="J57" s="160"/>
      <c r="K57" s="160"/>
      <c r="L57" s="160"/>
      <c r="M57" s="160"/>
      <c r="N57" s="160"/>
      <c r="O57" s="160"/>
      <c r="P57" s="160"/>
      <c r="Q57" s="160"/>
      <c r="R57" s="160"/>
      <c r="S57" s="160"/>
      <c r="T57" s="160"/>
      <c r="U57" s="160"/>
      <c r="V57" s="160"/>
      <c r="W57" s="160"/>
      <c r="X57" s="160"/>
      <c r="Y57" s="160"/>
      <c r="Z57" s="160"/>
      <c r="AA57" s="160"/>
      <c r="AB57" s="160"/>
      <c r="AC57" s="160"/>
      <c r="AD57" s="160"/>
      <c r="AE57" s="160"/>
      <c r="AF57" s="160"/>
      <c r="AG57" s="160"/>
      <c r="AH57" s="160"/>
      <c r="AI57" s="165" t="str">
        <f t="shared" si="1"/>
        <v/>
      </c>
      <c r="AJ57" s="94"/>
    </row>
    <row r="58" spans="1:36" ht="60" customHeight="1">
      <c r="A58" s="462"/>
      <c r="D58" s="159"/>
      <c r="E58" s="160"/>
      <c r="F58" s="160"/>
      <c r="G58" s="160"/>
      <c r="H58" s="160"/>
      <c r="I58" s="160"/>
      <c r="J58" s="160"/>
      <c r="K58" s="160"/>
      <c r="L58" s="160"/>
      <c r="M58" s="160"/>
      <c r="N58" s="160"/>
      <c r="O58" s="160"/>
      <c r="P58" s="160"/>
      <c r="Q58" s="160"/>
      <c r="R58" s="160"/>
      <c r="S58" s="160"/>
      <c r="T58" s="160"/>
      <c r="U58" s="160"/>
      <c r="V58" s="160"/>
      <c r="W58" s="160"/>
      <c r="X58" s="160"/>
      <c r="Y58" s="160"/>
      <c r="Z58" s="160"/>
      <c r="AA58" s="160"/>
      <c r="AB58" s="160"/>
      <c r="AC58" s="160"/>
      <c r="AD58" s="160"/>
      <c r="AE58" s="160"/>
      <c r="AF58" s="160"/>
      <c r="AG58" s="160"/>
      <c r="AH58" s="160"/>
      <c r="AI58" s="165" t="str">
        <f t="shared" si="1"/>
        <v/>
      </c>
      <c r="AJ58" s="94"/>
    </row>
    <row r="59" spans="1:36" ht="60" customHeight="1">
      <c r="A59" s="462"/>
      <c r="D59" s="159"/>
      <c r="E59" s="160"/>
      <c r="F59" s="160"/>
      <c r="G59" s="160"/>
      <c r="H59" s="160"/>
      <c r="I59" s="160"/>
      <c r="J59" s="160"/>
      <c r="K59" s="160"/>
      <c r="L59" s="160"/>
      <c r="M59" s="160"/>
      <c r="N59" s="160"/>
      <c r="O59" s="160"/>
      <c r="P59" s="160"/>
      <c r="Q59" s="160"/>
      <c r="R59" s="160"/>
      <c r="S59" s="160"/>
      <c r="T59" s="160"/>
      <c r="U59" s="160"/>
      <c r="V59" s="160"/>
      <c r="W59" s="160"/>
      <c r="X59" s="160"/>
      <c r="Y59" s="160"/>
      <c r="Z59" s="160"/>
      <c r="AA59" s="160"/>
      <c r="AB59" s="160"/>
      <c r="AC59" s="160"/>
      <c r="AD59" s="160"/>
      <c r="AE59" s="160"/>
      <c r="AF59" s="160"/>
      <c r="AG59" s="160"/>
      <c r="AH59" s="160"/>
      <c r="AI59" s="165" t="str">
        <f t="shared" si="1"/>
        <v/>
      </c>
      <c r="AJ59" s="94"/>
    </row>
    <row r="60" spans="1:36" ht="60" customHeight="1">
      <c r="A60" s="462"/>
      <c r="D60" s="159"/>
      <c r="E60" s="160"/>
      <c r="F60" s="160"/>
      <c r="G60" s="160"/>
      <c r="H60" s="160"/>
      <c r="I60" s="160"/>
      <c r="J60" s="160"/>
      <c r="K60" s="160"/>
      <c r="L60" s="160"/>
      <c r="M60" s="160"/>
      <c r="N60" s="160"/>
      <c r="O60" s="160"/>
      <c r="P60" s="160"/>
      <c r="Q60" s="160"/>
      <c r="R60" s="160"/>
      <c r="S60" s="160"/>
      <c r="T60" s="160"/>
      <c r="U60" s="160"/>
      <c r="V60" s="160"/>
      <c r="W60" s="160"/>
      <c r="X60" s="160"/>
      <c r="Y60" s="160"/>
      <c r="Z60" s="160"/>
      <c r="AA60" s="160"/>
      <c r="AB60" s="160"/>
      <c r="AC60" s="160"/>
      <c r="AD60" s="160"/>
      <c r="AE60" s="160"/>
      <c r="AF60" s="160"/>
      <c r="AG60" s="160"/>
      <c r="AH60" s="160"/>
      <c r="AI60" s="165" t="str">
        <f t="shared" si="1"/>
        <v/>
      </c>
      <c r="AJ60" s="94"/>
    </row>
    <row r="61" spans="1:36" ht="60" customHeight="1">
      <c r="A61" s="462"/>
      <c r="D61" s="159"/>
      <c r="E61" s="160"/>
      <c r="F61" s="160"/>
      <c r="G61" s="160"/>
      <c r="H61" s="160"/>
      <c r="I61" s="160"/>
      <c r="J61" s="160"/>
      <c r="K61" s="160"/>
      <c r="L61" s="160"/>
      <c r="M61" s="160"/>
      <c r="N61" s="160"/>
      <c r="O61" s="160"/>
      <c r="P61" s="160"/>
      <c r="Q61" s="160"/>
      <c r="R61" s="160"/>
      <c r="S61" s="160"/>
      <c r="T61" s="160"/>
      <c r="U61" s="160"/>
      <c r="V61" s="160"/>
      <c r="W61" s="160"/>
      <c r="X61" s="160"/>
      <c r="Y61" s="160"/>
      <c r="Z61" s="160"/>
      <c r="AA61" s="160"/>
      <c r="AB61" s="160"/>
      <c r="AC61" s="160"/>
      <c r="AD61" s="160"/>
      <c r="AE61" s="160"/>
      <c r="AF61" s="160"/>
      <c r="AG61" s="160"/>
      <c r="AH61" s="160"/>
      <c r="AI61" s="165" t="str">
        <f t="shared" si="1"/>
        <v/>
      </c>
      <c r="AJ61" s="94"/>
    </row>
    <row r="62" spans="1:36" ht="60" customHeight="1">
      <c r="A62" s="462"/>
      <c r="D62" s="159"/>
      <c r="E62" s="160"/>
      <c r="F62" s="160"/>
      <c r="G62" s="160"/>
      <c r="H62" s="160"/>
      <c r="I62" s="160"/>
      <c r="J62" s="160"/>
      <c r="K62" s="160"/>
      <c r="L62" s="160"/>
      <c r="M62" s="160"/>
      <c r="N62" s="160"/>
      <c r="O62" s="160"/>
      <c r="P62" s="160"/>
      <c r="Q62" s="160"/>
      <c r="R62" s="160"/>
      <c r="S62" s="160"/>
      <c r="T62" s="160"/>
      <c r="U62" s="160"/>
      <c r="V62" s="160"/>
      <c r="W62" s="160"/>
      <c r="X62" s="160"/>
      <c r="Y62" s="160"/>
      <c r="Z62" s="160"/>
      <c r="AA62" s="160"/>
      <c r="AB62" s="160"/>
      <c r="AC62" s="160"/>
      <c r="AD62" s="160"/>
      <c r="AE62" s="160"/>
      <c r="AF62" s="160"/>
      <c r="AG62" s="160"/>
      <c r="AH62" s="160"/>
      <c r="AI62" s="165" t="str">
        <f t="shared" si="1"/>
        <v/>
      </c>
      <c r="AJ62" s="94"/>
    </row>
    <row r="63" spans="1:36" ht="60" customHeight="1">
      <c r="A63" s="462"/>
      <c r="D63" s="159"/>
      <c r="E63" s="160"/>
      <c r="F63" s="160"/>
      <c r="G63" s="160"/>
      <c r="H63" s="160"/>
      <c r="I63" s="160"/>
      <c r="J63" s="160"/>
      <c r="K63" s="160"/>
      <c r="L63" s="160"/>
      <c r="M63" s="160"/>
      <c r="N63" s="160"/>
      <c r="O63" s="160"/>
      <c r="P63" s="160"/>
      <c r="Q63" s="160"/>
      <c r="R63" s="160"/>
      <c r="S63" s="160"/>
      <c r="T63" s="160"/>
      <c r="U63" s="160"/>
      <c r="V63" s="160"/>
      <c r="W63" s="160"/>
      <c r="X63" s="160"/>
      <c r="Y63" s="160"/>
      <c r="Z63" s="160"/>
      <c r="AA63" s="160"/>
      <c r="AB63" s="160"/>
      <c r="AC63" s="160"/>
      <c r="AD63" s="160"/>
      <c r="AE63" s="160"/>
      <c r="AF63" s="160"/>
      <c r="AG63" s="160"/>
      <c r="AH63" s="160"/>
      <c r="AI63" s="165" t="str">
        <f t="shared" si="1"/>
        <v/>
      </c>
      <c r="AJ63" s="94"/>
    </row>
    <row r="64" spans="1:36" ht="60" customHeight="1">
      <c r="A64" s="462"/>
      <c r="D64" s="159"/>
      <c r="E64" s="160"/>
      <c r="F64" s="160"/>
      <c r="G64" s="160"/>
      <c r="H64" s="160"/>
      <c r="I64" s="160"/>
      <c r="J64" s="160"/>
      <c r="K64" s="160"/>
      <c r="L64" s="160"/>
      <c r="M64" s="160"/>
      <c r="N64" s="160"/>
      <c r="O64" s="160"/>
      <c r="P64" s="160"/>
      <c r="Q64" s="160"/>
      <c r="R64" s="160"/>
      <c r="S64" s="160"/>
      <c r="T64" s="160"/>
      <c r="U64" s="160"/>
      <c r="V64" s="160"/>
      <c r="W64" s="160"/>
      <c r="X64" s="160"/>
      <c r="Y64" s="160"/>
      <c r="Z64" s="160"/>
      <c r="AA64" s="160"/>
      <c r="AB64" s="160"/>
      <c r="AC64" s="160"/>
      <c r="AD64" s="160"/>
      <c r="AE64" s="160"/>
      <c r="AF64" s="160"/>
      <c r="AG64" s="160"/>
      <c r="AH64" s="160"/>
      <c r="AI64" s="165" t="str">
        <f t="shared" si="1"/>
        <v/>
      </c>
      <c r="AJ64" s="94"/>
    </row>
    <row r="65" spans="1:36" ht="60" customHeight="1">
      <c r="A65" s="462"/>
      <c r="D65" s="159"/>
      <c r="E65" s="160"/>
      <c r="F65" s="160"/>
      <c r="G65" s="160"/>
      <c r="H65" s="160"/>
      <c r="I65" s="160"/>
      <c r="J65" s="160"/>
      <c r="K65" s="160"/>
      <c r="L65" s="160"/>
      <c r="M65" s="160"/>
      <c r="N65" s="160"/>
      <c r="O65" s="160"/>
      <c r="P65" s="160"/>
      <c r="Q65" s="160"/>
      <c r="R65" s="160"/>
      <c r="S65" s="160"/>
      <c r="T65" s="160"/>
      <c r="U65" s="160"/>
      <c r="V65" s="160"/>
      <c r="W65" s="160"/>
      <c r="X65" s="160"/>
      <c r="Y65" s="160"/>
      <c r="Z65" s="160"/>
      <c r="AA65" s="160"/>
      <c r="AB65" s="160"/>
      <c r="AC65" s="160"/>
      <c r="AD65" s="160"/>
      <c r="AE65" s="160"/>
      <c r="AF65" s="160"/>
      <c r="AG65" s="160"/>
      <c r="AH65" s="160"/>
      <c r="AI65" s="165" t="str">
        <f t="shared" si="1"/>
        <v/>
      </c>
      <c r="AJ65" s="94"/>
    </row>
    <row r="66" spans="1:36" ht="60" customHeight="1">
      <c r="A66" s="462"/>
      <c r="D66" s="159"/>
      <c r="E66" s="160"/>
      <c r="F66" s="160"/>
      <c r="G66" s="160"/>
      <c r="H66" s="160"/>
      <c r="I66" s="160"/>
      <c r="J66" s="160"/>
      <c r="K66" s="160"/>
      <c r="L66" s="160"/>
      <c r="M66" s="160"/>
      <c r="N66" s="160"/>
      <c r="O66" s="160"/>
      <c r="P66" s="160"/>
      <c r="Q66" s="160"/>
      <c r="R66" s="160"/>
      <c r="S66" s="160"/>
      <c r="T66" s="160"/>
      <c r="U66" s="160"/>
      <c r="V66" s="160"/>
      <c r="W66" s="160"/>
      <c r="X66" s="160"/>
      <c r="Y66" s="160"/>
      <c r="Z66" s="160"/>
      <c r="AA66" s="160"/>
      <c r="AB66" s="160"/>
      <c r="AC66" s="160"/>
      <c r="AD66" s="160"/>
      <c r="AE66" s="160"/>
      <c r="AF66" s="160"/>
      <c r="AG66" s="160"/>
      <c r="AH66" s="160"/>
      <c r="AI66" s="165" t="str">
        <f t="shared" si="1"/>
        <v/>
      </c>
      <c r="AJ66" s="94"/>
    </row>
    <row r="67" spans="1:36" ht="60" customHeight="1">
      <c r="A67" s="462"/>
      <c r="D67" s="159"/>
      <c r="E67" s="160"/>
      <c r="F67" s="160"/>
      <c r="G67" s="160"/>
      <c r="H67" s="160"/>
      <c r="I67" s="160"/>
      <c r="J67" s="160"/>
      <c r="K67" s="160"/>
      <c r="L67" s="160"/>
      <c r="M67" s="160"/>
      <c r="N67" s="160"/>
      <c r="O67" s="160"/>
      <c r="P67" s="160"/>
      <c r="Q67" s="160"/>
      <c r="R67" s="160"/>
      <c r="S67" s="160"/>
      <c r="T67" s="160"/>
      <c r="U67" s="160"/>
      <c r="V67" s="160"/>
      <c r="W67" s="160"/>
      <c r="X67" s="160"/>
      <c r="Y67" s="160"/>
      <c r="Z67" s="160"/>
      <c r="AA67" s="160"/>
      <c r="AB67" s="160"/>
      <c r="AC67" s="160"/>
      <c r="AD67" s="160"/>
      <c r="AE67" s="160"/>
      <c r="AF67" s="160"/>
      <c r="AG67" s="160"/>
      <c r="AH67" s="160"/>
      <c r="AI67" s="165" t="str">
        <f t="shared" si="1"/>
        <v/>
      </c>
      <c r="AJ67" s="94"/>
    </row>
    <row r="68" spans="1:36" ht="60" customHeight="1">
      <c r="A68" s="462"/>
      <c r="D68" s="159"/>
      <c r="E68" s="160"/>
      <c r="F68" s="160"/>
      <c r="G68" s="160"/>
      <c r="H68" s="160"/>
      <c r="I68" s="160"/>
      <c r="J68" s="160"/>
      <c r="K68" s="160"/>
      <c r="L68" s="160"/>
      <c r="M68" s="160"/>
      <c r="N68" s="160"/>
      <c r="O68" s="160"/>
      <c r="P68" s="160"/>
      <c r="Q68" s="160"/>
      <c r="R68" s="160"/>
      <c r="S68" s="160"/>
      <c r="T68" s="160"/>
      <c r="U68" s="160"/>
      <c r="V68" s="160"/>
      <c r="W68" s="160"/>
      <c r="X68" s="160"/>
      <c r="Y68" s="160"/>
      <c r="Z68" s="160"/>
      <c r="AA68" s="160"/>
      <c r="AB68" s="160"/>
      <c r="AC68" s="160"/>
      <c r="AD68" s="160"/>
      <c r="AE68" s="160"/>
      <c r="AF68" s="160"/>
      <c r="AG68" s="160"/>
      <c r="AH68" s="160"/>
      <c r="AI68" s="165" t="str">
        <f t="shared" si="1"/>
        <v/>
      </c>
      <c r="AJ68" s="94"/>
    </row>
    <row r="69" spans="1:36" ht="60" customHeight="1">
      <c r="A69" s="462"/>
      <c r="D69" s="159"/>
      <c r="E69" s="160"/>
      <c r="F69" s="160"/>
      <c r="G69" s="160"/>
      <c r="H69" s="160"/>
      <c r="I69" s="160"/>
      <c r="J69" s="160"/>
      <c r="K69" s="160"/>
      <c r="L69" s="160"/>
      <c r="M69" s="160"/>
      <c r="N69" s="160"/>
      <c r="O69" s="160"/>
      <c r="P69" s="160"/>
      <c r="Q69" s="160"/>
      <c r="R69" s="160"/>
      <c r="S69" s="160"/>
      <c r="T69" s="160"/>
      <c r="U69" s="160"/>
      <c r="V69" s="160"/>
      <c r="W69" s="160"/>
      <c r="X69" s="160"/>
      <c r="Y69" s="160"/>
      <c r="Z69" s="160"/>
      <c r="AA69" s="160"/>
      <c r="AB69" s="160"/>
      <c r="AC69" s="160"/>
      <c r="AD69" s="160"/>
      <c r="AE69" s="160"/>
      <c r="AF69" s="160"/>
      <c r="AG69" s="160"/>
      <c r="AH69" s="160"/>
      <c r="AI69" s="165" t="str">
        <f t="shared" si="1"/>
        <v/>
      </c>
      <c r="AJ69" s="94"/>
    </row>
    <row r="70" spans="1:36" ht="60" customHeight="1">
      <c r="A70" s="462"/>
      <c r="D70" s="159"/>
      <c r="E70" s="160"/>
      <c r="F70" s="160"/>
      <c r="G70" s="160"/>
      <c r="H70" s="160"/>
      <c r="I70" s="160"/>
      <c r="J70" s="160"/>
      <c r="K70" s="160"/>
      <c r="L70" s="160"/>
      <c r="M70" s="160"/>
      <c r="N70" s="160"/>
      <c r="O70" s="160"/>
      <c r="P70" s="160"/>
      <c r="Q70" s="160"/>
      <c r="R70" s="160"/>
      <c r="S70" s="160"/>
      <c r="T70" s="160"/>
      <c r="U70" s="160"/>
      <c r="V70" s="160"/>
      <c r="W70" s="160"/>
      <c r="X70" s="160"/>
      <c r="Y70" s="160"/>
      <c r="Z70" s="160"/>
      <c r="AA70" s="160"/>
      <c r="AB70" s="160"/>
      <c r="AC70" s="160"/>
      <c r="AD70" s="160"/>
      <c r="AE70" s="160"/>
      <c r="AF70" s="160"/>
      <c r="AG70" s="160"/>
      <c r="AH70" s="160"/>
      <c r="AI70" s="165" t="str">
        <f t="shared" si="1"/>
        <v/>
      </c>
      <c r="AJ70" s="94"/>
    </row>
    <row r="71" spans="1:36" ht="60" customHeight="1">
      <c r="A71" s="462"/>
      <c r="D71" s="159"/>
      <c r="E71" s="160"/>
      <c r="F71" s="160"/>
      <c r="G71" s="160"/>
      <c r="H71" s="160"/>
      <c r="I71" s="160"/>
      <c r="J71" s="160"/>
      <c r="K71" s="160"/>
      <c r="L71" s="160"/>
      <c r="M71" s="160"/>
      <c r="N71" s="160"/>
      <c r="O71" s="160"/>
      <c r="P71" s="160"/>
      <c r="Q71" s="160"/>
      <c r="R71" s="160"/>
      <c r="S71" s="160"/>
      <c r="T71" s="160"/>
      <c r="U71" s="160"/>
      <c r="V71" s="160"/>
      <c r="W71" s="160"/>
      <c r="X71" s="160"/>
      <c r="Y71" s="160"/>
      <c r="Z71" s="160"/>
      <c r="AA71" s="160"/>
      <c r="AB71" s="160"/>
      <c r="AC71" s="160"/>
      <c r="AD71" s="160"/>
      <c r="AE71" s="160"/>
      <c r="AF71" s="160"/>
      <c r="AG71" s="160"/>
      <c r="AH71" s="160"/>
      <c r="AI71" s="165" t="str">
        <f t="shared" si="1"/>
        <v/>
      </c>
      <c r="AJ71" s="94"/>
    </row>
    <row r="72" spans="1:36" ht="60" customHeight="1">
      <c r="A72" s="462"/>
      <c r="D72" s="159"/>
      <c r="E72" s="160"/>
      <c r="F72" s="160"/>
      <c r="G72" s="160"/>
      <c r="H72" s="160"/>
      <c r="I72" s="160"/>
      <c r="J72" s="160"/>
      <c r="K72" s="160"/>
      <c r="L72" s="160"/>
      <c r="M72" s="160"/>
      <c r="N72" s="160"/>
      <c r="O72" s="160"/>
      <c r="P72" s="160"/>
      <c r="Q72" s="160"/>
      <c r="R72" s="160"/>
      <c r="S72" s="160"/>
      <c r="T72" s="160"/>
      <c r="U72" s="160"/>
      <c r="V72" s="160"/>
      <c r="W72" s="160"/>
      <c r="X72" s="160"/>
      <c r="Y72" s="160"/>
      <c r="Z72" s="160"/>
      <c r="AA72" s="160"/>
      <c r="AB72" s="160"/>
      <c r="AC72" s="160"/>
      <c r="AD72" s="160"/>
      <c r="AE72" s="160"/>
      <c r="AF72" s="160"/>
      <c r="AG72" s="160"/>
      <c r="AH72" s="160"/>
      <c r="AI72" s="165" t="str">
        <f t="shared" si="1"/>
        <v/>
      </c>
      <c r="AJ72" s="94"/>
    </row>
    <row r="73" spans="1:36" ht="60" customHeight="1">
      <c r="A73" s="462"/>
      <c r="D73" s="159"/>
      <c r="E73" s="160"/>
      <c r="F73" s="160"/>
      <c r="G73" s="160"/>
      <c r="H73" s="160"/>
      <c r="I73" s="160"/>
      <c r="J73" s="160"/>
      <c r="K73" s="160"/>
      <c r="L73" s="160"/>
      <c r="M73" s="160"/>
      <c r="N73" s="160"/>
      <c r="O73" s="160"/>
      <c r="P73" s="160"/>
      <c r="Q73" s="160"/>
      <c r="R73" s="160"/>
      <c r="S73" s="160"/>
      <c r="T73" s="160"/>
      <c r="U73" s="160"/>
      <c r="V73" s="160"/>
      <c r="W73" s="160"/>
      <c r="X73" s="160"/>
      <c r="Y73" s="160"/>
      <c r="Z73" s="160"/>
      <c r="AA73" s="160"/>
      <c r="AB73" s="160"/>
      <c r="AC73" s="160"/>
      <c r="AD73" s="160"/>
      <c r="AE73" s="160"/>
      <c r="AF73" s="160"/>
      <c r="AG73" s="160"/>
      <c r="AH73" s="160"/>
      <c r="AI73" s="165" t="str">
        <f t="shared" si="1"/>
        <v/>
      </c>
      <c r="AJ73" s="94"/>
    </row>
    <row r="74" spans="1:36" ht="60" customHeight="1">
      <c r="A74" s="462"/>
      <c r="D74" s="159"/>
      <c r="E74" s="160"/>
      <c r="F74" s="160"/>
      <c r="G74" s="160"/>
      <c r="H74" s="160"/>
      <c r="I74" s="160"/>
      <c r="J74" s="160"/>
      <c r="K74" s="160"/>
      <c r="L74" s="160"/>
      <c r="M74" s="160"/>
      <c r="N74" s="160"/>
      <c r="O74" s="160"/>
      <c r="P74" s="160"/>
      <c r="Q74" s="160"/>
      <c r="R74" s="160"/>
      <c r="S74" s="160"/>
      <c r="T74" s="160"/>
      <c r="U74" s="160"/>
      <c r="V74" s="160"/>
      <c r="W74" s="160"/>
      <c r="X74" s="160"/>
      <c r="Y74" s="160"/>
      <c r="Z74" s="160"/>
      <c r="AA74" s="160"/>
      <c r="AB74" s="160"/>
      <c r="AC74" s="160"/>
      <c r="AD74" s="160"/>
      <c r="AE74" s="160"/>
      <c r="AF74" s="160"/>
      <c r="AG74" s="160"/>
      <c r="AH74" s="160"/>
      <c r="AI74" s="165" t="str">
        <f t="shared" si="1"/>
        <v/>
      </c>
      <c r="AJ74" s="94"/>
    </row>
    <row r="75" spans="1:36" ht="60" customHeight="1">
      <c r="A75" s="462"/>
      <c r="D75" s="159"/>
      <c r="E75" s="160"/>
      <c r="F75" s="160"/>
      <c r="G75" s="160"/>
      <c r="H75" s="160"/>
      <c r="I75" s="160"/>
      <c r="J75" s="160"/>
      <c r="K75" s="160"/>
      <c r="L75" s="160"/>
      <c r="M75" s="160"/>
      <c r="N75" s="160"/>
      <c r="O75" s="160"/>
      <c r="P75" s="160"/>
      <c r="Q75" s="160"/>
      <c r="R75" s="160"/>
      <c r="S75" s="160"/>
      <c r="T75" s="160"/>
      <c r="U75" s="160"/>
      <c r="V75" s="160"/>
      <c r="W75" s="160"/>
      <c r="X75" s="160"/>
      <c r="Y75" s="160"/>
      <c r="Z75" s="160"/>
      <c r="AA75" s="160"/>
      <c r="AB75" s="160"/>
      <c r="AC75" s="160"/>
      <c r="AD75" s="160"/>
      <c r="AE75" s="160"/>
      <c r="AF75" s="160"/>
      <c r="AG75" s="160"/>
      <c r="AH75" s="160"/>
      <c r="AI75" s="165" t="str">
        <f t="shared" si="1"/>
        <v/>
      </c>
      <c r="AJ75" s="94"/>
    </row>
    <row r="76" spans="1:36" ht="60" customHeight="1">
      <c r="A76" s="462"/>
      <c r="D76" s="159"/>
      <c r="E76" s="160"/>
      <c r="F76" s="160"/>
      <c r="G76" s="160"/>
      <c r="H76" s="160"/>
      <c r="I76" s="160"/>
      <c r="J76" s="160"/>
      <c r="K76" s="160"/>
      <c r="L76" s="160"/>
      <c r="M76" s="160"/>
      <c r="N76" s="160"/>
      <c r="O76" s="160"/>
      <c r="P76" s="160"/>
      <c r="Q76" s="160"/>
      <c r="R76" s="160"/>
      <c r="S76" s="160"/>
      <c r="T76" s="160"/>
      <c r="U76" s="160"/>
      <c r="V76" s="160"/>
      <c r="W76" s="160"/>
      <c r="X76" s="160"/>
      <c r="Y76" s="160"/>
      <c r="Z76" s="160"/>
      <c r="AA76" s="160"/>
      <c r="AB76" s="160"/>
      <c r="AC76" s="160"/>
      <c r="AD76" s="160"/>
      <c r="AE76" s="160"/>
      <c r="AF76" s="160"/>
      <c r="AG76" s="160"/>
      <c r="AH76" s="160"/>
      <c r="AI76" s="165" t="str">
        <f t="shared" si="1"/>
        <v/>
      </c>
      <c r="AJ76" s="94"/>
    </row>
    <row r="77" spans="1:36" ht="60" customHeight="1">
      <c r="A77" s="462"/>
      <c r="D77" s="159"/>
      <c r="E77" s="160"/>
      <c r="F77" s="160"/>
      <c r="G77" s="160"/>
      <c r="H77" s="160"/>
      <c r="I77" s="160"/>
      <c r="J77" s="160"/>
      <c r="K77" s="160"/>
      <c r="L77" s="160"/>
      <c r="M77" s="160"/>
      <c r="N77" s="160"/>
      <c r="O77" s="160"/>
      <c r="P77" s="160"/>
      <c r="Q77" s="160"/>
      <c r="R77" s="160"/>
      <c r="S77" s="160"/>
      <c r="T77" s="160"/>
      <c r="U77" s="160"/>
      <c r="V77" s="160"/>
      <c r="W77" s="160"/>
      <c r="X77" s="160"/>
      <c r="Y77" s="160"/>
      <c r="Z77" s="160"/>
      <c r="AA77" s="160"/>
      <c r="AB77" s="160"/>
      <c r="AC77" s="160"/>
      <c r="AD77" s="160"/>
      <c r="AE77" s="160"/>
      <c r="AF77" s="160"/>
      <c r="AG77" s="160"/>
      <c r="AH77" s="160"/>
      <c r="AI77" s="165" t="str">
        <f t="shared" si="1"/>
        <v/>
      </c>
      <c r="AJ77" s="94"/>
    </row>
    <row r="78" spans="1:36" ht="60" customHeight="1">
      <c r="A78" s="462"/>
      <c r="D78" s="159"/>
      <c r="E78" s="160"/>
      <c r="F78" s="160"/>
      <c r="G78" s="160"/>
      <c r="H78" s="160"/>
      <c r="I78" s="160"/>
      <c r="J78" s="160"/>
      <c r="K78" s="160"/>
      <c r="L78" s="160"/>
      <c r="M78" s="160"/>
      <c r="N78" s="160"/>
      <c r="O78" s="160"/>
      <c r="P78" s="160"/>
      <c r="Q78" s="160"/>
      <c r="R78" s="160"/>
      <c r="S78" s="160"/>
      <c r="T78" s="160"/>
      <c r="U78" s="160"/>
      <c r="V78" s="160"/>
      <c r="W78" s="160"/>
      <c r="X78" s="160"/>
      <c r="Y78" s="160"/>
      <c r="Z78" s="160"/>
      <c r="AA78" s="160"/>
      <c r="AB78" s="160"/>
      <c r="AC78" s="160"/>
      <c r="AD78" s="160"/>
      <c r="AE78" s="160"/>
      <c r="AF78" s="160"/>
      <c r="AG78" s="160"/>
      <c r="AH78" s="160"/>
      <c r="AI78" s="165" t="str">
        <f t="shared" si="1"/>
        <v/>
      </c>
      <c r="AJ78" s="94"/>
    </row>
    <row r="79" spans="1:36" ht="60" customHeight="1">
      <c r="A79" s="462"/>
      <c r="D79" s="159"/>
      <c r="E79" s="160"/>
      <c r="F79" s="160"/>
      <c r="G79" s="160"/>
      <c r="H79" s="160"/>
      <c r="I79" s="160"/>
      <c r="J79" s="160"/>
      <c r="K79" s="160"/>
      <c r="L79" s="160"/>
      <c r="M79" s="160"/>
      <c r="N79" s="160"/>
      <c r="O79" s="160"/>
      <c r="P79" s="160"/>
      <c r="Q79" s="160"/>
      <c r="R79" s="160"/>
      <c r="S79" s="160"/>
      <c r="T79" s="160"/>
      <c r="U79" s="160"/>
      <c r="V79" s="160"/>
      <c r="W79" s="160"/>
      <c r="X79" s="160"/>
      <c r="Y79" s="160"/>
      <c r="Z79" s="160"/>
      <c r="AA79" s="160"/>
      <c r="AB79" s="160"/>
      <c r="AC79" s="160"/>
      <c r="AD79" s="160"/>
      <c r="AE79" s="160"/>
      <c r="AF79" s="160"/>
      <c r="AG79" s="160"/>
      <c r="AH79" s="160"/>
      <c r="AI79" s="165" t="str">
        <f t="shared" si="1"/>
        <v/>
      </c>
      <c r="AJ79" s="94"/>
    </row>
    <row r="80" spans="1:36" ht="60" customHeight="1">
      <c r="A80" s="462"/>
      <c r="D80" s="159"/>
      <c r="E80" s="160"/>
      <c r="F80" s="160"/>
      <c r="G80" s="160"/>
      <c r="H80" s="160"/>
      <c r="I80" s="160"/>
      <c r="J80" s="160"/>
      <c r="K80" s="160"/>
      <c r="L80" s="160"/>
      <c r="M80" s="160"/>
      <c r="N80" s="160"/>
      <c r="O80" s="160"/>
      <c r="P80" s="160"/>
      <c r="Q80" s="160"/>
      <c r="R80" s="160"/>
      <c r="S80" s="160"/>
      <c r="T80" s="160"/>
      <c r="U80" s="160"/>
      <c r="V80" s="160"/>
      <c r="W80" s="160"/>
      <c r="X80" s="160"/>
      <c r="Y80" s="160"/>
      <c r="Z80" s="160"/>
      <c r="AA80" s="160"/>
      <c r="AB80" s="160"/>
      <c r="AC80" s="160"/>
      <c r="AD80" s="160"/>
      <c r="AE80" s="160"/>
      <c r="AF80" s="160"/>
      <c r="AG80" s="160"/>
      <c r="AH80" s="160"/>
      <c r="AI80" s="165" t="str">
        <f t="shared" si="1"/>
        <v/>
      </c>
      <c r="AJ80" s="94"/>
    </row>
    <row r="81" spans="1:36" ht="60" customHeight="1">
      <c r="A81" s="462"/>
      <c r="D81" s="159"/>
      <c r="E81" s="160"/>
      <c r="F81" s="160"/>
      <c r="G81" s="160"/>
      <c r="H81" s="160"/>
      <c r="I81" s="160"/>
      <c r="J81" s="160"/>
      <c r="K81" s="160"/>
      <c r="L81" s="160"/>
      <c r="M81" s="160"/>
      <c r="N81" s="160"/>
      <c r="O81" s="160"/>
      <c r="P81" s="160"/>
      <c r="Q81" s="160"/>
      <c r="R81" s="160"/>
      <c r="S81" s="160"/>
      <c r="T81" s="160"/>
      <c r="U81" s="160"/>
      <c r="V81" s="160"/>
      <c r="W81" s="160"/>
      <c r="X81" s="160"/>
      <c r="Y81" s="160"/>
      <c r="Z81" s="160"/>
      <c r="AA81" s="160"/>
      <c r="AB81" s="160"/>
      <c r="AC81" s="160"/>
      <c r="AD81" s="160"/>
      <c r="AE81" s="160"/>
      <c r="AF81" s="160"/>
      <c r="AG81" s="160"/>
      <c r="AH81" s="160"/>
      <c r="AI81" s="165" t="str">
        <f t="shared" si="1"/>
        <v/>
      </c>
      <c r="AJ81" s="94"/>
    </row>
    <row r="82" spans="1:36" ht="60" customHeight="1">
      <c r="A82" s="462"/>
      <c r="D82" s="159"/>
      <c r="E82" s="160"/>
      <c r="F82" s="160"/>
      <c r="G82" s="160"/>
      <c r="H82" s="160"/>
      <c r="I82" s="160"/>
      <c r="J82" s="160"/>
      <c r="K82" s="160"/>
      <c r="L82" s="160"/>
      <c r="M82" s="160"/>
      <c r="N82" s="160"/>
      <c r="O82" s="160"/>
      <c r="P82" s="160"/>
      <c r="Q82" s="160"/>
      <c r="R82" s="160"/>
      <c r="S82" s="160"/>
      <c r="T82" s="160"/>
      <c r="U82" s="160"/>
      <c r="V82" s="160"/>
      <c r="W82" s="160"/>
      <c r="X82" s="160"/>
      <c r="Y82" s="160"/>
      <c r="Z82" s="160"/>
      <c r="AA82" s="160"/>
      <c r="AB82" s="160"/>
      <c r="AC82" s="160"/>
      <c r="AD82" s="160"/>
      <c r="AE82" s="160"/>
      <c r="AF82" s="160"/>
      <c r="AG82" s="160"/>
      <c r="AH82" s="160"/>
      <c r="AI82" s="165" t="str">
        <f t="shared" si="1"/>
        <v/>
      </c>
      <c r="AJ82" s="94"/>
    </row>
    <row r="83" spans="1:36" ht="60" customHeight="1">
      <c r="A83" s="462"/>
      <c r="D83" s="159"/>
      <c r="E83" s="160"/>
      <c r="F83" s="160"/>
      <c r="G83" s="160"/>
      <c r="H83" s="160"/>
      <c r="I83" s="160"/>
      <c r="J83" s="160"/>
      <c r="K83" s="160"/>
      <c r="L83" s="160"/>
      <c r="M83" s="160"/>
      <c r="N83" s="160"/>
      <c r="O83" s="160"/>
      <c r="P83" s="160"/>
      <c r="Q83" s="160"/>
      <c r="R83" s="160"/>
      <c r="S83" s="160"/>
      <c r="T83" s="160"/>
      <c r="U83" s="160"/>
      <c r="V83" s="160"/>
      <c r="W83" s="160"/>
      <c r="X83" s="160"/>
      <c r="Y83" s="160"/>
      <c r="Z83" s="160"/>
      <c r="AA83" s="160"/>
      <c r="AB83" s="160"/>
      <c r="AC83" s="160"/>
      <c r="AD83" s="160"/>
      <c r="AE83" s="160"/>
      <c r="AF83" s="160"/>
      <c r="AG83" s="160"/>
      <c r="AH83" s="160"/>
      <c r="AI83" s="165" t="str">
        <f t="shared" si="1"/>
        <v/>
      </c>
      <c r="AJ83" s="94"/>
    </row>
    <row r="84" spans="1:36" ht="60" customHeight="1">
      <c r="A84" s="462"/>
      <c r="D84" s="159"/>
      <c r="E84" s="160"/>
      <c r="F84" s="160"/>
      <c r="G84" s="160"/>
      <c r="H84" s="160"/>
      <c r="I84" s="160"/>
      <c r="J84" s="160"/>
      <c r="K84" s="160"/>
      <c r="L84" s="160"/>
      <c r="M84" s="160"/>
      <c r="N84" s="160"/>
      <c r="O84" s="160"/>
      <c r="P84" s="160"/>
      <c r="Q84" s="160"/>
      <c r="R84" s="160"/>
      <c r="S84" s="160"/>
      <c r="T84" s="160"/>
      <c r="U84" s="160"/>
      <c r="V84" s="160"/>
      <c r="W84" s="160"/>
      <c r="X84" s="160"/>
      <c r="Y84" s="160"/>
      <c r="Z84" s="160"/>
      <c r="AA84" s="160"/>
      <c r="AB84" s="160"/>
      <c r="AC84" s="160"/>
      <c r="AD84" s="160"/>
      <c r="AE84" s="160"/>
      <c r="AF84" s="160"/>
      <c r="AG84" s="160"/>
      <c r="AH84" s="160"/>
      <c r="AI84" s="165" t="str">
        <f t="shared" si="1"/>
        <v/>
      </c>
      <c r="AJ84" s="94"/>
    </row>
    <row r="85" spans="1:36" ht="60" customHeight="1">
      <c r="A85" s="462"/>
      <c r="D85" s="159"/>
      <c r="E85" s="160"/>
      <c r="F85" s="160"/>
      <c r="G85" s="160"/>
      <c r="H85" s="160"/>
      <c r="I85" s="160"/>
      <c r="J85" s="160"/>
      <c r="K85" s="160"/>
      <c r="L85" s="160"/>
      <c r="M85" s="160"/>
      <c r="N85" s="160"/>
      <c r="O85" s="160"/>
      <c r="P85" s="160"/>
      <c r="Q85" s="160"/>
      <c r="R85" s="160"/>
      <c r="S85" s="160"/>
      <c r="T85" s="160"/>
      <c r="U85" s="160"/>
      <c r="V85" s="160"/>
      <c r="W85" s="160"/>
      <c r="X85" s="160"/>
      <c r="Y85" s="160"/>
      <c r="Z85" s="160"/>
      <c r="AA85" s="160"/>
      <c r="AB85" s="160"/>
      <c r="AC85" s="160"/>
      <c r="AD85" s="160"/>
      <c r="AE85" s="160"/>
      <c r="AF85" s="160"/>
      <c r="AG85" s="160"/>
      <c r="AH85" s="160"/>
      <c r="AI85" s="165" t="str">
        <f t="shared" si="1"/>
        <v/>
      </c>
      <c r="AJ85" s="94"/>
    </row>
    <row r="86" spans="1:36" ht="60" customHeight="1">
      <c r="A86" s="462"/>
      <c r="D86" s="159"/>
      <c r="E86" s="160"/>
      <c r="F86" s="160"/>
      <c r="G86" s="160"/>
      <c r="H86" s="160"/>
      <c r="I86" s="160"/>
      <c r="J86" s="160"/>
      <c r="K86" s="160"/>
      <c r="L86" s="160"/>
      <c r="M86" s="160"/>
      <c r="N86" s="160"/>
      <c r="O86" s="160"/>
      <c r="P86" s="160"/>
      <c r="Q86" s="160"/>
      <c r="R86" s="160"/>
      <c r="S86" s="160"/>
      <c r="T86" s="160"/>
      <c r="U86" s="160"/>
      <c r="V86" s="160"/>
      <c r="W86" s="160"/>
      <c r="X86" s="160"/>
      <c r="Y86" s="160"/>
      <c r="Z86" s="160"/>
      <c r="AA86" s="160"/>
      <c r="AB86" s="160"/>
      <c r="AC86" s="160"/>
      <c r="AD86" s="160"/>
      <c r="AE86" s="160"/>
      <c r="AF86" s="160"/>
      <c r="AG86" s="160"/>
      <c r="AH86" s="160"/>
      <c r="AI86" s="165" t="str">
        <f t="shared" si="1"/>
        <v/>
      </c>
      <c r="AJ86" s="94"/>
    </row>
    <row r="87" spans="1:36" ht="60" customHeight="1">
      <c r="A87" s="462"/>
      <c r="D87" s="159"/>
      <c r="E87" s="160"/>
      <c r="F87" s="160"/>
      <c r="G87" s="160"/>
      <c r="H87" s="160"/>
      <c r="I87" s="160"/>
      <c r="J87" s="160"/>
      <c r="K87" s="160"/>
      <c r="L87" s="160"/>
      <c r="M87" s="160"/>
      <c r="N87" s="160"/>
      <c r="O87" s="160"/>
      <c r="P87" s="160"/>
      <c r="Q87" s="160"/>
      <c r="R87" s="160"/>
      <c r="S87" s="160"/>
      <c r="T87" s="160"/>
      <c r="U87" s="160"/>
      <c r="V87" s="160"/>
      <c r="W87" s="160"/>
      <c r="X87" s="160"/>
      <c r="Y87" s="160"/>
      <c r="Z87" s="160"/>
      <c r="AA87" s="160"/>
      <c r="AB87" s="160"/>
      <c r="AC87" s="160"/>
      <c r="AD87" s="160"/>
      <c r="AE87" s="160"/>
      <c r="AF87" s="160"/>
      <c r="AG87" s="160"/>
      <c r="AH87" s="160"/>
      <c r="AI87" s="165" t="str">
        <f t="shared" si="1"/>
        <v/>
      </c>
      <c r="AJ87" s="94"/>
    </row>
    <row r="88" spans="1:36" ht="60" customHeight="1">
      <c r="A88" s="462"/>
      <c r="D88" s="159"/>
      <c r="E88" s="160"/>
      <c r="F88" s="160"/>
      <c r="G88" s="160"/>
      <c r="H88" s="160"/>
      <c r="I88" s="160"/>
      <c r="J88" s="160"/>
      <c r="K88" s="160"/>
      <c r="L88" s="160"/>
      <c r="M88" s="160"/>
      <c r="N88" s="160"/>
      <c r="O88" s="160"/>
      <c r="P88" s="160"/>
      <c r="Q88" s="160"/>
      <c r="R88" s="160"/>
      <c r="S88" s="160"/>
      <c r="T88" s="160"/>
      <c r="U88" s="160"/>
      <c r="V88" s="160"/>
      <c r="W88" s="160"/>
      <c r="X88" s="160"/>
      <c r="Y88" s="160"/>
      <c r="Z88" s="160"/>
      <c r="AA88" s="160"/>
      <c r="AB88" s="160"/>
      <c r="AC88" s="160"/>
      <c r="AD88" s="160"/>
      <c r="AE88" s="160"/>
      <c r="AF88" s="160"/>
      <c r="AG88" s="160"/>
      <c r="AH88" s="160"/>
      <c r="AI88" s="165" t="str">
        <f t="shared" si="1"/>
        <v/>
      </c>
      <c r="AJ88" s="94"/>
    </row>
    <row r="89" spans="1:36" ht="60" customHeight="1">
      <c r="A89" s="462"/>
      <c r="D89" s="159"/>
      <c r="E89" s="160"/>
      <c r="F89" s="160"/>
      <c r="G89" s="160"/>
      <c r="H89" s="160"/>
      <c r="I89" s="160"/>
      <c r="J89" s="160"/>
      <c r="K89" s="160"/>
      <c r="L89" s="160"/>
      <c r="M89" s="160"/>
      <c r="N89" s="160"/>
      <c r="O89" s="160"/>
      <c r="P89" s="160"/>
      <c r="Q89" s="160"/>
      <c r="R89" s="160"/>
      <c r="S89" s="160"/>
      <c r="T89" s="160"/>
      <c r="U89" s="160"/>
      <c r="V89" s="160"/>
      <c r="W89" s="160"/>
      <c r="X89" s="160"/>
      <c r="Y89" s="160"/>
      <c r="Z89" s="160"/>
      <c r="AA89" s="160"/>
      <c r="AB89" s="160"/>
      <c r="AC89" s="160"/>
      <c r="AD89" s="160"/>
      <c r="AE89" s="160"/>
      <c r="AF89" s="160"/>
      <c r="AG89" s="160"/>
      <c r="AH89" s="160"/>
      <c r="AI89" s="165" t="str">
        <f t="shared" si="1"/>
        <v/>
      </c>
      <c r="AJ89" s="94"/>
    </row>
    <row r="90" spans="1:36" ht="60" customHeight="1">
      <c r="A90" s="462"/>
      <c r="D90" s="159"/>
      <c r="E90" s="160"/>
      <c r="F90" s="160"/>
      <c r="G90" s="160"/>
      <c r="H90" s="160"/>
      <c r="I90" s="160"/>
      <c r="J90" s="160"/>
      <c r="K90" s="160"/>
      <c r="L90" s="160"/>
      <c r="M90" s="160"/>
      <c r="N90" s="160"/>
      <c r="O90" s="160"/>
      <c r="P90" s="160"/>
      <c r="Q90" s="160"/>
      <c r="R90" s="160"/>
      <c r="S90" s="160"/>
      <c r="T90" s="160"/>
      <c r="U90" s="160"/>
      <c r="V90" s="160"/>
      <c r="W90" s="160"/>
      <c r="X90" s="160"/>
      <c r="Y90" s="160"/>
      <c r="Z90" s="160"/>
      <c r="AA90" s="160"/>
      <c r="AB90" s="160"/>
      <c r="AC90" s="160"/>
      <c r="AD90" s="160"/>
      <c r="AE90" s="160"/>
      <c r="AF90" s="160"/>
      <c r="AG90" s="160"/>
      <c r="AH90" s="160"/>
      <c r="AI90" s="165" t="str">
        <f t="shared" si="1"/>
        <v/>
      </c>
      <c r="AJ90" s="94"/>
    </row>
    <row r="91" spans="1:36" ht="60" customHeight="1">
      <c r="A91" s="462"/>
      <c r="D91" s="159"/>
      <c r="E91" s="160"/>
      <c r="F91" s="160"/>
      <c r="G91" s="160"/>
      <c r="H91" s="160"/>
      <c r="I91" s="160"/>
      <c r="J91" s="160"/>
      <c r="K91" s="160"/>
      <c r="L91" s="160"/>
      <c r="M91" s="160"/>
      <c r="N91" s="160"/>
      <c r="O91" s="160"/>
      <c r="P91" s="160"/>
      <c r="Q91" s="160"/>
      <c r="R91" s="160"/>
      <c r="S91" s="160"/>
      <c r="T91" s="160"/>
      <c r="U91" s="160"/>
      <c r="V91" s="160"/>
      <c r="W91" s="160"/>
      <c r="X91" s="160"/>
      <c r="Y91" s="160"/>
      <c r="Z91" s="160"/>
      <c r="AA91" s="160"/>
      <c r="AB91" s="160"/>
      <c r="AC91" s="160"/>
      <c r="AD91" s="160"/>
      <c r="AE91" s="160"/>
      <c r="AF91" s="160"/>
      <c r="AG91" s="160"/>
      <c r="AH91" s="160"/>
      <c r="AI91" s="165" t="str">
        <f t="shared" si="1"/>
        <v/>
      </c>
      <c r="AJ91" s="94"/>
    </row>
    <row r="92" spans="1:36" ht="60" customHeight="1">
      <c r="A92" s="462"/>
      <c r="D92" s="159"/>
      <c r="E92" s="160"/>
      <c r="F92" s="160"/>
      <c r="G92" s="160"/>
      <c r="H92" s="160"/>
      <c r="I92" s="160"/>
      <c r="J92" s="160"/>
      <c r="K92" s="160"/>
      <c r="L92" s="160"/>
      <c r="M92" s="160"/>
      <c r="N92" s="160"/>
      <c r="O92" s="160"/>
      <c r="P92" s="160"/>
      <c r="Q92" s="160"/>
      <c r="R92" s="160"/>
      <c r="S92" s="160"/>
      <c r="T92" s="160"/>
      <c r="U92" s="160"/>
      <c r="V92" s="160"/>
      <c r="W92" s="160"/>
      <c r="X92" s="160"/>
      <c r="Y92" s="160"/>
      <c r="Z92" s="160"/>
      <c r="AA92" s="160"/>
      <c r="AB92" s="160"/>
      <c r="AC92" s="160"/>
      <c r="AD92" s="160"/>
      <c r="AE92" s="160"/>
      <c r="AF92" s="160"/>
      <c r="AG92" s="160"/>
      <c r="AH92" s="160"/>
      <c r="AI92" s="165" t="str">
        <f t="shared" si="1"/>
        <v/>
      </c>
      <c r="AJ92" s="94"/>
    </row>
    <row r="93" spans="1:36" ht="60" customHeight="1">
      <c r="A93" s="462"/>
      <c r="D93" s="159"/>
      <c r="E93" s="160"/>
      <c r="F93" s="160"/>
      <c r="G93" s="160"/>
      <c r="H93" s="160"/>
      <c r="I93" s="160"/>
      <c r="J93" s="160"/>
      <c r="K93" s="160"/>
      <c r="L93" s="160"/>
      <c r="M93" s="160"/>
      <c r="N93" s="160"/>
      <c r="O93" s="160"/>
      <c r="P93" s="160"/>
      <c r="Q93" s="160"/>
      <c r="R93" s="160"/>
      <c r="S93" s="160"/>
      <c r="T93" s="160"/>
      <c r="U93" s="160"/>
      <c r="V93" s="160"/>
      <c r="W93" s="160"/>
      <c r="X93" s="160"/>
      <c r="Y93" s="160"/>
      <c r="Z93" s="160"/>
      <c r="AA93" s="160"/>
      <c r="AB93" s="160"/>
      <c r="AC93" s="160"/>
      <c r="AD93" s="160"/>
      <c r="AE93" s="160"/>
      <c r="AF93" s="160"/>
      <c r="AG93" s="160"/>
      <c r="AH93" s="160"/>
      <c r="AI93" s="165" t="str">
        <f t="shared" si="1"/>
        <v/>
      </c>
      <c r="AJ93" s="94"/>
    </row>
    <row r="94" spans="1:36" ht="60" customHeight="1">
      <c r="A94" s="462"/>
      <c r="D94" s="159"/>
      <c r="E94" s="160"/>
      <c r="F94" s="160"/>
      <c r="G94" s="160"/>
      <c r="H94" s="160"/>
      <c r="I94" s="160"/>
      <c r="J94" s="160"/>
      <c r="K94" s="160"/>
      <c r="L94" s="160"/>
      <c r="M94" s="160"/>
      <c r="N94" s="160"/>
      <c r="O94" s="160"/>
      <c r="P94" s="160"/>
      <c r="Q94" s="160"/>
      <c r="R94" s="160"/>
      <c r="S94" s="160"/>
      <c r="T94" s="160"/>
      <c r="U94" s="160"/>
      <c r="V94" s="160"/>
      <c r="W94" s="160"/>
      <c r="X94" s="160"/>
      <c r="Y94" s="160"/>
      <c r="Z94" s="160"/>
      <c r="AA94" s="160"/>
      <c r="AB94" s="160"/>
      <c r="AC94" s="160"/>
      <c r="AD94" s="160"/>
      <c r="AE94" s="160"/>
      <c r="AF94" s="160"/>
      <c r="AG94" s="160"/>
      <c r="AH94" s="160"/>
      <c r="AI94" s="165" t="str">
        <f t="shared" si="1"/>
        <v/>
      </c>
      <c r="AJ94" s="94"/>
    </row>
    <row r="95" spans="1:36" ht="60" customHeight="1">
      <c r="A95" s="462"/>
      <c r="D95" s="159"/>
      <c r="E95" s="160"/>
      <c r="F95" s="160"/>
      <c r="G95" s="160"/>
      <c r="H95" s="160"/>
      <c r="I95" s="160"/>
      <c r="J95" s="160"/>
      <c r="K95" s="160"/>
      <c r="L95" s="160"/>
      <c r="M95" s="160"/>
      <c r="N95" s="160"/>
      <c r="O95" s="160"/>
      <c r="P95" s="160"/>
      <c r="Q95" s="160"/>
      <c r="R95" s="160"/>
      <c r="S95" s="160"/>
      <c r="T95" s="160"/>
      <c r="U95" s="160"/>
      <c r="V95" s="160"/>
      <c r="W95" s="160"/>
      <c r="X95" s="160"/>
      <c r="Y95" s="160"/>
      <c r="Z95" s="160"/>
      <c r="AA95" s="160"/>
      <c r="AB95" s="160"/>
      <c r="AC95" s="160"/>
      <c r="AD95" s="160"/>
      <c r="AE95" s="160"/>
      <c r="AF95" s="160"/>
      <c r="AG95" s="160"/>
      <c r="AH95" s="160"/>
      <c r="AI95" s="165" t="str">
        <f t="shared" si="1"/>
        <v/>
      </c>
      <c r="AJ95" s="94"/>
    </row>
    <row r="96" spans="1:36" ht="60" customHeight="1">
      <c r="A96" s="462"/>
      <c r="D96" s="159"/>
      <c r="E96" s="160"/>
      <c r="F96" s="160"/>
      <c r="G96" s="160"/>
      <c r="H96" s="160"/>
      <c r="I96" s="160"/>
      <c r="J96" s="160"/>
      <c r="K96" s="160"/>
      <c r="L96" s="160"/>
      <c r="M96" s="160"/>
      <c r="N96" s="160"/>
      <c r="O96" s="160"/>
      <c r="P96" s="160"/>
      <c r="Q96" s="160"/>
      <c r="R96" s="160"/>
      <c r="S96" s="160"/>
      <c r="T96" s="160"/>
      <c r="U96" s="160"/>
      <c r="V96" s="160"/>
      <c r="W96" s="160"/>
      <c r="X96" s="160"/>
      <c r="Y96" s="160"/>
      <c r="Z96" s="160"/>
      <c r="AA96" s="160"/>
      <c r="AB96" s="160"/>
      <c r="AC96" s="160"/>
      <c r="AD96" s="160"/>
      <c r="AE96" s="160"/>
      <c r="AF96" s="160"/>
      <c r="AG96" s="160"/>
      <c r="AH96" s="160"/>
      <c r="AI96" s="165" t="str">
        <f t="shared" si="1"/>
        <v/>
      </c>
      <c r="AJ96" s="94"/>
    </row>
    <row r="97" spans="1:36" ht="60" customHeight="1">
      <c r="A97" s="462"/>
      <c r="D97" s="159"/>
      <c r="E97" s="160"/>
      <c r="F97" s="160"/>
      <c r="G97" s="160"/>
      <c r="H97" s="160"/>
      <c r="I97" s="160"/>
      <c r="J97" s="160"/>
      <c r="K97" s="160"/>
      <c r="L97" s="160"/>
      <c r="M97" s="160"/>
      <c r="N97" s="160"/>
      <c r="O97" s="160"/>
      <c r="P97" s="160"/>
      <c r="Q97" s="160"/>
      <c r="R97" s="160"/>
      <c r="S97" s="160"/>
      <c r="T97" s="160"/>
      <c r="U97" s="160"/>
      <c r="V97" s="160"/>
      <c r="W97" s="160"/>
      <c r="X97" s="160"/>
      <c r="Y97" s="160"/>
      <c r="Z97" s="160"/>
      <c r="AA97" s="160"/>
      <c r="AB97" s="160"/>
      <c r="AC97" s="160"/>
      <c r="AD97" s="160"/>
      <c r="AE97" s="160"/>
      <c r="AF97" s="160"/>
      <c r="AG97" s="160"/>
      <c r="AH97" s="160"/>
      <c r="AI97" s="165" t="str">
        <f t="shared" si="1"/>
        <v/>
      </c>
      <c r="AJ97" s="94"/>
    </row>
    <row r="98" spans="1:36" ht="60" customHeight="1">
      <c r="A98" s="462"/>
      <c r="D98" s="159"/>
      <c r="E98" s="160"/>
      <c r="F98" s="160"/>
      <c r="G98" s="160"/>
      <c r="H98" s="160"/>
      <c r="I98" s="160"/>
      <c r="J98" s="160"/>
      <c r="K98" s="160"/>
      <c r="L98" s="160"/>
      <c r="M98" s="160"/>
      <c r="N98" s="160"/>
      <c r="O98" s="160"/>
      <c r="P98" s="160"/>
      <c r="Q98" s="160"/>
      <c r="R98" s="160"/>
      <c r="S98" s="160"/>
      <c r="T98" s="160"/>
      <c r="U98" s="160"/>
      <c r="V98" s="160"/>
      <c r="W98" s="160"/>
      <c r="X98" s="160"/>
      <c r="Y98" s="160"/>
      <c r="Z98" s="160"/>
      <c r="AA98" s="160"/>
      <c r="AB98" s="160"/>
      <c r="AC98" s="160"/>
      <c r="AD98" s="160"/>
      <c r="AE98" s="160"/>
      <c r="AF98" s="160"/>
      <c r="AG98" s="160"/>
      <c r="AH98" s="160"/>
      <c r="AI98" s="165" t="str">
        <f t="shared" si="1"/>
        <v/>
      </c>
      <c r="AJ98" s="94"/>
    </row>
    <row r="99" spans="1:36" ht="60" customHeight="1">
      <c r="A99" s="462"/>
      <c r="D99" s="159"/>
      <c r="E99" s="160"/>
      <c r="F99" s="160"/>
      <c r="G99" s="160"/>
      <c r="H99" s="160"/>
      <c r="I99" s="160"/>
      <c r="J99" s="160"/>
      <c r="K99" s="160"/>
      <c r="L99" s="160"/>
      <c r="M99" s="160"/>
      <c r="N99" s="160"/>
      <c r="O99" s="160"/>
      <c r="P99" s="160"/>
      <c r="Q99" s="160"/>
      <c r="R99" s="160"/>
      <c r="S99" s="160"/>
      <c r="T99" s="160"/>
      <c r="U99" s="160"/>
      <c r="V99" s="160"/>
      <c r="W99" s="160"/>
      <c r="X99" s="160"/>
      <c r="Y99" s="160"/>
      <c r="Z99" s="160"/>
      <c r="AA99" s="160"/>
      <c r="AB99" s="160"/>
      <c r="AC99" s="160"/>
      <c r="AD99" s="160"/>
      <c r="AE99" s="160"/>
      <c r="AF99" s="160"/>
      <c r="AG99" s="160"/>
      <c r="AH99" s="160"/>
      <c r="AI99" s="165" t="str">
        <f t="shared" si="1"/>
        <v/>
      </c>
      <c r="AJ99" s="94"/>
    </row>
    <row r="100" spans="1:36" ht="60" customHeight="1">
      <c r="A100" s="462"/>
      <c r="D100" s="159"/>
      <c r="E100" s="160"/>
      <c r="F100" s="160"/>
      <c r="G100" s="160"/>
      <c r="H100" s="160"/>
      <c r="I100" s="160"/>
      <c r="J100" s="160"/>
      <c r="K100" s="160"/>
      <c r="L100" s="160"/>
      <c r="M100" s="160"/>
      <c r="N100" s="160"/>
      <c r="O100" s="160"/>
      <c r="P100" s="160"/>
      <c r="Q100" s="160"/>
      <c r="R100" s="160"/>
      <c r="S100" s="160"/>
      <c r="T100" s="160"/>
      <c r="U100" s="160"/>
      <c r="V100" s="160"/>
      <c r="W100" s="160"/>
      <c r="X100" s="160"/>
      <c r="Y100" s="160"/>
      <c r="Z100" s="160"/>
      <c r="AA100" s="160"/>
      <c r="AB100" s="160"/>
      <c r="AC100" s="160"/>
      <c r="AD100" s="160"/>
      <c r="AE100" s="160"/>
      <c r="AF100" s="160"/>
      <c r="AG100" s="160"/>
      <c r="AH100" s="160"/>
      <c r="AI100" s="165" t="str">
        <f t="shared" si="1"/>
        <v/>
      </c>
      <c r="AJ100" s="94"/>
    </row>
    <row r="101" spans="1:36" ht="60" customHeight="1">
      <c r="A101" s="462"/>
      <c r="D101" s="159"/>
      <c r="E101" s="160"/>
      <c r="F101" s="160"/>
      <c r="G101" s="160"/>
      <c r="H101" s="160"/>
      <c r="I101" s="160"/>
      <c r="J101" s="160"/>
      <c r="K101" s="160"/>
      <c r="L101" s="160"/>
      <c r="M101" s="160"/>
      <c r="N101" s="160"/>
      <c r="O101" s="160"/>
      <c r="P101" s="160"/>
      <c r="Q101" s="160"/>
      <c r="R101" s="160"/>
      <c r="S101" s="160"/>
      <c r="T101" s="160"/>
      <c r="U101" s="160"/>
      <c r="V101" s="160"/>
      <c r="W101" s="160"/>
      <c r="X101" s="160"/>
      <c r="Y101" s="160"/>
      <c r="Z101" s="160"/>
      <c r="AA101" s="160"/>
      <c r="AB101" s="160"/>
      <c r="AC101" s="160"/>
      <c r="AD101" s="160"/>
      <c r="AE101" s="160"/>
      <c r="AF101" s="160"/>
      <c r="AG101" s="160"/>
      <c r="AH101" s="160"/>
      <c r="AI101" s="165" t="str">
        <f t="shared" si="1"/>
        <v/>
      </c>
      <c r="AJ101" s="94"/>
    </row>
    <row r="102" spans="1:36" ht="60" customHeight="1">
      <c r="A102" s="462"/>
      <c r="D102" s="159"/>
      <c r="E102" s="160"/>
      <c r="F102" s="160"/>
      <c r="G102" s="160"/>
      <c r="H102" s="160"/>
      <c r="I102" s="160"/>
      <c r="J102" s="160"/>
      <c r="K102" s="160"/>
      <c r="L102" s="160"/>
      <c r="M102" s="160"/>
      <c r="N102" s="160"/>
      <c r="O102" s="160"/>
      <c r="P102" s="160"/>
      <c r="Q102" s="160"/>
      <c r="R102" s="160"/>
      <c r="S102" s="160"/>
      <c r="T102" s="160"/>
      <c r="U102" s="160"/>
      <c r="V102" s="160"/>
      <c r="W102" s="160"/>
      <c r="X102" s="160"/>
      <c r="Y102" s="160"/>
      <c r="Z102" s="160"/>
      <c r="AA102" s="160"/>
      <c r="AB102" s="160"/>
      <c r="AC102" s="160"/>
      <c r="AD102" s="160"/>
      <c r="AE102" s="160"/>
      <c r="AF102" s="160"/>
      <c r="AG102" s="160"/>
      <c r="AH102" s="160"/>
      <c r="AI102" s="165" t="str">
        <f t="shared" ref="AI102:AI165" si="2">IF(A102="","",SUM(D102:AH102))</f>
        <v/>
      </c>
      <c r="AJ102" s="94"/>
    </row>
    <row r="103" spans="1:36" ht="60" customHeight="1">
      <c r="A103" s="462"/>
      <c r="D103" s="159"/>
      <c r="E103" s="160"/>
      <c r="F103" s="160"/>
      <c r="G103" s="160"/>
      <c r="H103" s="160"/>
      <c r="I103" s="160"/>
      <c r="J103" s="160"/>
      <c r="K103" s="160"/>
      <c r="L103" s="160"/>
      <c r="M103" s="160"/>
      <c r="N103" s="160"/>
      <c r="O103" s="160"/>
      <c r="P103" s="160"/>
      <c r="Q103" s="160"/>
      <c r="R103" s="160"/>
      <c r="S103" s="160"/>
      <c r="T103" s="160"/>
      <c r="U103" s="160"/>
      <c r="V103" s="160"/>
      <c r="W103" s="160"/>
      <c r="X103" s="160"/>
      <c r="Y103" s="160"/>
      <c r="Z103" s="160"/>
      <c r="AA103" s="160"/>
      <c r="AB103" s="160"/>
      <c r="AC103" s="160"/>
      <c r="AD103" s="160"/>
      <c r="AE103" s="160"/>
      <c r="AF103" s="160"/>
      <c r="AG103" s="160"/>
      <c r="AH103" s="160"/>
      <c r="AI103" s="165" t="str">
        <f t="shared" si="2"/>
        <v/>
      </c>
      <c r="AJ103" s="94"/>
    </row>
    <row r="104" spans="1:36" ht="60" customHeight="1">
      <c r="A104" s="462"/>
      <c r="D104" s="159"/>
      <c r="E104" s="160"/>
      <c r="F104" s="160"/>
      <c r="G104" s="160"/>
      <c r="H104" s="160"/>
      <c r="I104" s="160"/>
      <c r="J104" s="160"/>
      <c r="K104" s="160"/>
      <c r="L104" s="160"/>
      <c r="M104" s="160"/>
      <c r="N104" s="160"/>
      <c r="O104" s="160"/>
      <c r="P104" s="160"/>
      <c r="Q104" s="160"/>
      <c r="R104" s="160"/>
      <c r="S104" s="160"/>
      <c r="T104" s="160"/>
      <c r="U104" s="160"/>
      <c r="V104" s="160"/>
      <c r="W104" s="160"/>
      <c r="X104" s="160"/>
      <c r="Y104" s="160"/>
      <c r="Z104" s="160"/>
      <c r="AA104" s="160"/>
      <c r="AB104" s="160"/>
      <c r="AC104" s="160"/>
      <c r="AD104" s="160"/>
      <c r="AE104" s="160"/>
      <c r="AF104" s="160"/>
      <c r="AG104" s="160"/>
      <c r="AH104" s="160"/>
      <c r="AI104" s="165" t="str">
        <f t="shared" si="2"/>
        <v/>
      </c>
      <c r="AJ104" s="94"/>
    </row>
    <row r="105" spans="1:36" ht="60" customHeight="1">
      <c r="A105" s="462"/>
      <c r="D105" s="159"/>
      <c r="E105" s="160"/>
      <c r="F105" s="160"/>
      <c r="G105" s="160"/>
      <c r="H105" s="160"/>
      <c r="I105" s="160"/>
      <c r="J105" s="160"/>
      <c r="K105" s="160"/>
      <c r="L105" s="160"/>
      <c r="M105" s="160"/>
      <c r="N105" s="160"/>
      <c r="O105" s="160"/>
      <c r="P105" s="160"/>
      <c r="Q105" s="160"/>
      <c r="R105" s="160"/>
      <c r="S105" s="160"/>
      <c r="T105" s="160"/>
      <c r="U105" s="160"/>
      <c r="V105" s="160"/>
      <c r="W105" s="160"/>
      <c r="X105" s="160"/>
      <c r="Y105" s="160"/>
      <c r="Z105" s="160"/>
      <c r="AA105" s="160"/>
      <c r="AB105" s="160"/>
      <c r="AC105" s="160"/>
      <c r="AD105" s="160"/>
      <c r="AE105" s="160"/>
      <c r="AF105" s="160"/>
      <c r="AG105" s="160"/>
      <c r="AH105" s="160"/>
      <c r="AI105" s="165" t="str">
        <f t="shared" si="2"/>
        <v/>
      </c>
      <c r="AJ105" s="94"/>
    </row>
    <row r="106" spans="1:36" s="7" customFormat="1" ht="60" customHeight="1">
      <c r="A106" s="462"/>
      <c r="B106" s="266"/>
      <c r="C106" s="266"/>
      <c r="D106" s="265"/>
      <c r="E106" s="266"/>
      <c r="F106" s="266"/>
      <c r="G106" s="266"/>
      <c r="H106" s="266"/>
      <c r="I106" s="266"/>
      <c r="J106" s="266"/>
      <c r="K106" s="266"/>
      <c r="L106" s="266"/>
      <c r="M106" s="266"/>
      <c r="N106" s="266"/>
      <c r="O106" s="266"/>
      <c r="P106" s="266"/>
      <c r="Q106" s="266"/>
      <c r="R106" s="266"/>
      <c r="S106" s="266"/>
      <c r="T106" s="266"/>
      <c r="U106" s="266"/>
      <c r="V106" s="266"/>
      <c r="W106" s="266"/>
      <c r="X106" s="266"/>
      <c r="Y106" s="266"/>
      <c r="Z106" s="266"/>
      <c r="AA106" s="266"/>
      <c r="AB106" s="266"/>
      <c r="AC106" s="266"/>
      <c r="AD106" s="266"/>
      <c r="AE106" s="266"/>
      <c r="AF106" s="266"/>
      <c r="AG106" s="266"/>
      <c r="AH106" s="266"/>
      <c r="AI106" s="267" t="str">
        <f t="shared" si="2"/>
        <v/>
      </c>
      <c r="AJ106" s="93"/>
    </row>
    <row r="107" spans="1:36" ht="60" customHeight="1">
      <c r="A107" s="462"/>
      <c r="D107" s="159"/>
      <c r="E107" s="160"/>
      <c r="F107" s="160"/>
      <c r="G107" s="160"/>
      <c r="H107" s="160"/>
      <c r="I107" s="160"/>
      <c r="J107" s="160"/>
      <c r="K107" s="160"/>
      <c r="L107" s="160"/>
      <c r="M107" s="160"/>
      <c r="N107" s="160"/>
      <c r="O107" s="160"/>
      <c r="P107" s="160"/>
      <c r="Q107" s="160"/>
      <c r="R107" s="160"/>
      <c r="S107" s="160"/>
      <c r="T107" s="160"/>
      <c r="U107" s="160"/>
      <c r="V107" s="160"/>
      <c r="W107" s="160"/>
      <c r="X107" s="160"/>
      <c r="Y107" s="160"/>
      <c r="Z107" s="160"/>
      <c r="AA107" s="160"/>
      <c r="AB107" s="160"/>
      <c r="AC107" s="160"/>
      <c r="AD107" s="160"/>
      <c r="AE107" s="160"/>
      <c r="AF107" s="160"/>
      <c r="AG107" s="160"/>
      <c r="AH107" s="160"/>
      <c r="AI107" s="165" t="str">
        <f t="shared" si="2"/>
        <v/>
      </c>
      <c r="AJ107" s="94"/>
    </row>
    <row r="108" spans="1:36" ht="60" customHeight="1">
      <c r="A108" s="462"/>
      <c r="D108" s="159"/>
      <c r="E108" s="160"/>
      <c r="F108" s="160"/>
      <c r="G108" s="160"/>
      <c r="H108" s="160"/>
      <c r="I108" s="160"/>
      <c r="J108" s="160"/>
      <c r="K108" s="160"/>
      <c r="L108" s="160"/>
      <c r="M108" s="160"/>
      <c r="N108" s="160"/>
      <c r="O108" s="160"/>
      <c r="P108" s="160"/>
      <c r="Q108" s="160"/>
      <c r="R108" s="160"/>
      <c r="S108" s="160"/>
      <c r="T108" s="160"/>
      <c r="U108" s="160"/>
      <c r="V108" s="160"/>
      <c r="W108" s="160"/>
      <c r="X108" s="160"/>
      <c r="Y108" s="160"/>
      <c r="Z108" s="160"/>
      <c r="AA108" s="160"/>
      <c r="AB108" s="160"/>
      <c r="AC108" s="160"/>
      <c r="AD108" s="160"/>
      <c r="AE108" s="160"/>
      <c r="AF108" s="160"/>
      <c r="AG108" s="160"/>
      <c r="AH108" s="160"/>
      <c r="AI108" s="165" t="str">
        <f t="shared" si="2"/>
        <v/>
      </c>
      <c r="AJ108" s="94"/>
    </row>
    <row r="109" spans="1:36" ht="60" customHeight="1">
      <c r="A109" s="462"/>
      <c r="D109" s="159"/>
      <c r="E109" s="160"/>
      <c r="F109" s="160"/>
      <c r="G109" s="160"/>
      <c r="H109" s="160"/>
      <c r="I109" s="160"/>
      <c r="J109" s="160"/>
      <c r="K109" s="160"/>
      <c r="L109" s="160"/>
      <c r="M109" s="160"/>
      <c r="N109" s="160"/>
      <c r="O109" s="160"/>
      <c r="P109" s="160"/>
      <c r="Q109" s="160"/>
      <c r="R109" s="160"/>
      <c r="S109" s="160"/>
      <c r="T109" s="160"/>
      <c r="U109" s="160"/>
      <c r="V109" s="160"/>
      <c r="W109" s="160"/>
      <c r="X109" s="160"/>
      <c r="Y109" s="160"/>
      <c r="Z109" s="160"/>
      <c r="AA109" s="160"/>
      <c r="AB109" s="160"/>
      <c r="AC109" s="160"/>
      <c r="AD109" s="160"/>
      <c r="AE109" s="160"/>
      <c r="AF109" s="160"/>
      <c r="AG109" s="160"/>
      <c r="AH109" s="160"/>
      <c r="AI109" s="165" t="str">
        <f t="shared" si="2"/>
        <v/>
      </c>
      <c r="AJ109" s="94"/>
    </row>
    <row r="110" spans="1:36" ht="60" customHeight="1">
      <c r="A110" s="462"/>
      <c r="D110" s="159"/>
      <c r="E110" s="160"/>
      <c r="F110" s="160"/>
      <c r="G110" s="160"/>
      <c r="H110" s="160"/>
      <c r="I110" s="160"/>
      <c r="J110" s="160"/>
      <c r="K110" s="160"/>
      <c r="L110" s="160"/>
      <c r="M110" s="160"/>
      <c r="N110" s="160"/>
      <c r="O110" s="160"/>
      <c r="P110" s="160"/>
      <c r="Q110" s="160"/>
      <c r="R110" s="160"/>
      <c r="S110" s="160"/>
      <c r="T110" s="160"/>
      <c r="U110" s="160"/>
      <c r="V110" s="160"/>
      <c r="W110" s="160"/>
      <c r="X110" s="160"/>
      <c r="Y110" s="160"/>
      <c r="Z110" s="160"/>
      <c r="AA110" s="160"/>
      <c r="AB110" s="160"/>
      <c r="AC110" s="160"/>
      <c r="AD110" s="160"/>
      <c r="AE110" s="160"/>
      <c r="AF110" s="160"/>
      <c r="AG110" s="160"/>
      <c r="AH110" s="160"/>
      <c r="AI110" s="165" t="str">
        <f t="shared" si="2"/>
        <v/>
      </c>
      <c r="AJ110" s="94"/>
    </row>
    <row r="111" spans="1:36" ht="60" customHeight="1">
      <c r="A111" s="462"/>
      <c r="D111" s="159"/>
      <c r="E111" s="160"/>
      <c r="F111" s="160"/>
      <c r="G111" s="160"/>
      <c r="H111" s="160"/>
      <c r="I111" s="160"/>
      <c r="J111" s="160"/>
      <c r="K111" s="160"/>
      <c r="L111" s="160"/>
      <c r="M111" s="160"/>
      <c r="N111" s="160"/>
      <c r="O111" s="160"/>
      <c r="P111" s="160"/>
      <c r="Q111" s="160"/>
      <c r="R111" s="160"/>
      <c r="S111" s="160"/>
      <c r="T111" s="160"/>
      <c r="U111" s="160"/>
      <c r="V111" s="160"/>
      <c r="W111" s="160"/>
      <c r="X111" s="160"/>
      <c r="Y111" s="160"/>
      <c r="Z111" s="160"/>
      <c r="AA111" s="160"/>
      <c r="AB111" s="160"/>
      <c r="AC111" s="160"/>
      <c r="AD111" s="160"/>
      <c r="AE111" s="160"/>
      <c r="AF111" s="160"/>
      <c r="AG111" s="160"/>
      <c r="AH111" s="160"/>
      <c r="AI111" s="165" t="str">
        <f t="shared" si="2"/>
        <v/>
      </c>
      <c r="AJ111" s="94"/>
    </row>
    <row r="112" spans="1:36" ht="60" customHeight="1">
      <c r="A112" s="462"/>
      <c r="D112" s="159"/>
      <c r="E112" s="160"/>
      <c r="F112" s="160"/>
      <c r="G112" s="160"/>
      <c r="H112" s="160"/>
      <c r="I112" s="160"/>
      <c r="J112" s="160"/>
      <c r="K112" s="160"/>
      <c r="L112" s="160"/>
      <c r="M112" s="160"/>
      <c r="N112" s="160"/>
      <c r="O112" s="160"/>
      <c r="P112" s="160"/>
      <c r="Q112" s="160"/>
      <c r="R112" s="160"/>
      <c r="S112" s="160"/>
      <c r="T112" s="160"/>
      <c r="U112" s="160"/>
      <c r="V112" s="160"/>
      <c r="W112" s="160"/>
      <c r="X112" s="160"/>
      <c r="Y112" s="160"/>
      <c r="Z112" s="160"/>
      <c r="AA112" s="160"/>
      <c r="AB112" s="160"/>
      <c r="AC112" s="160"/>
      <c r="AD112" s="160"/>
      <c r="AE112" s="160"/>
      <c r="AF112" s="160"/>
      <c r="AG112" s="160"/>
      <c r="AH112" s="160"/>
      <c r="AI112" s="165" t="str">
        <f t="shared" si="2"/>
        <v/>
      </c>
      <c r="AJ112" s="94"/>
    </row>
    <row r="113" spans="1:36" ht="60" customHeight="1">
      <c r="A113" s="462"/>
      <c r="D113" s="159"/>
      <c r="E113" s="160"/>
      <c r="F113" s="160"/>
      <c r="G113" s="160"/>
      <c r="H113" s="160"/>
      <c r="I113" s="160"/>
      <c r="J113" s="160"/>
      <c r="K113" s="160"/>
      <c r="L113" s="160"/>
      <c r="M113" s="160"/>
      <c r="N113" s="160"/>
      <c r="O113" s="160"/>
      <c r="P113" s="160"/>
      <c r="Q113" s="160"/>
      <c r="R113" s="160"/>
      <c r="S113" s="160"/>
      <c r="T113" s="160"/>
      <c r="U113" s="160"/>
      <c r="V113" s="160"/>
      <c r="W113" s="160"/>
      <c r="X113" s="160"/>
      <c r="Y113" s="160"/>
      <c r="Z113" s="160"/>
      <c r="AA113" s="160"/>
      <c r="AB113" s="160"/>
      <c r="AC113" s="160"/>
      <c r="AD113" s="160"/>
      <c r="AE113" s="160"/>
      <c r="AF113" s="160"/>
      <c r="AG113" s="160"/>
      <c r="AH113" s="160"/>
      <c r="AI113" s="165" t="str">
        <f t="shared" si="2"/>
        <v/>
      </c>
      <c r="AJ113" s="94"/>
    </row>
    <row r="114" spans="1:36" ht="60" customHeight="1">
      <c r="A114" s="462"/>
      <c r="D114" s="159"/>
      <c r="E114" s="160"/>
      <c r="F114" s="160"/>
      <c r="G114" s="160"/>
      <c r="H114" s="160"/>
      <c r="I114" s="160"/>
      <c r="J114" s="160"/>
      <c r="K114" s="160"/>
      <c r="L114" s="160"/>
      <c r="M114" s="160"/>
      <c r="N114" s="160"/>
      <c r="O114" s="160"/>
      <c r="P114" s="160"/>
      <c r="Q114" s="160"/>
      <c r="R114" s="160"/>
      <c r="S114" s="160"/>
      <c r="T114" s="160"/>
      <c r="U114" s="160"/>
      <c r="V114" s="160"/>
      <c r="W114" s="160"/>
      <c r="X114" s="160"/>
      <c r="Y114" s="160"/>
      <c r="Z114" s="160"/>
      <c r="AA114" s="160"/>
      <c r="AB114" s="160"/>
      <c r="AC114" s="160"/>
      <c r="AD114" s="160"/>
      <c r="AE114" s="160"/>
      <c r="AF114" s="160"/>
      <c r="AG114" s="160"/>
      <c r="AH114" s="160"/>
      <c r="AI114" s="165" t="str">
        <f t="shared" si="2"/>
        <v/>
      </c>
      <c r="AJ114" s="94"/>
    </row>
    <row r="115" spans="1:36" ht="60" customHeight="1">
      <c r="A115" s="462"/>
      <c r="D115" s="159"/>
      <c r="E115" s="160"/>
      <c r="F115" s="160"/>
      <c r="G115" s="160"/>
      <c r="H115" s="160"/>
      <c r="I115" s="160"/>
      <c r="J115" s="160"/>
      <c r="K115" s="160"/>
      <c r="L115" s="160"/>
      <c r="M115" s="160"/>
      <c r="N115" s="160"/>
      <c r="O115" s="160"/>
      <c r="P115" s="160"/>
      <c r="Q115" s="160"/>
      <c r="R115" s="160"/>
      <c r="S115" s="160"/>
      <c r="T115" s="160"/>
      <c r="U115" s="160"/>
      <c r="V115" s="160"/>
      <c r="W115" s="160"/>
      <c r="X115" s="160"/>
      <c r="Y115" s="160"/>
      <c r="Z115" s="160"/>
      <c r="AA115" s="160"/>
      <c r="AB115" s="160"/>
      <c r="AC115" s="160"/>
      <c r="AD115" s="160"/>
      <c r="AE115" s="160"/>
      <c r="AF115" s="160"/>
      <c r="AG115" s="160"/>
      <c r="AH115" s="160"/>
      <c r="AI115" s="165" t="str">
        <f t="shared" si="2"/>
        <v/>
      </c>
      <c r="AJ115" s="94"/>
    </row>
    <row r="116" spans="1:36" ht="60" customHeight="1">
      <c r="A116" s="462"/>
      <c r="D116" s="159"/>
      <c r="E116" s="160"/>
      <c r="F116" s="160"/>
      <c r="G116" s="160"/>
      <c r="H116" s="160"/>
      <c r="I116" s="160"/>
      <c r="J116" s="160"/>
      <c r="K116" s="160"/>
      <c r="L116" s="160"/>
      <c r="M116" s="160"/>
      <c r="N116" s="160"/>
      <c r="O116" s="160"/>
      <c r="P116" s="160"/>
      <c r="Q116" s="160"/>
      <c r="R116" s="160"/>
      <c r="S116" s="160"/>
      <c r="T116" s="160"/>
      <c r="U116" s="160"/>
      <c r="V116" s="160"/>
      <c r="W116" s="160"/>
      <c r="X116" s="160"/>
      <c r="Y116" s="160"/>
      <c r="Z116" s="160"/>
      <c r="AA116" s="160"/>
      <c r="AB116" s="160"/>
      <c r="AC116" s="160"/>
      <c r="AD116" s="160"/>
      <c r="AE116" s="160"/>
      <c r="AF116" s="160"/>
      <c r="AG116" s="160"/>
      <c r="AH116" s="160"/>
      <c r="AI116" s="165" t="str">
        <f t="shared" si="2"/>
        <v/>
      </c>
      <c r="AJ116" s="94"/>
    </row>
    <row r="117" spans="1:36" ht="60" customHeight="1">
      <c r="A117" s="462"/>
      <c r="D117" s="159"/>
      <c r="E117" s="160"/>
      <c r="F117" s="160"/>
      <c r="G117" s="160"/>
      <c r="H117" s="160"/>
      <c r="I117" s="160"/>
      <c r="J117" s="160"/>
      <c r="K117" s="160"/>
      <c r="L117" s="160"/>
      <c r="M117" s="160"/>
      <c r="N117" s="160"/>
      <c r="O117" s="160"/>
      <c r="P117" s="160"/>
      <c r="Q117" s="160"/>
      <c r="R117" s="160"/>
      <c r="S117" s="160"/>
      <c r="T117" s="160"/>
      <c r="U117" s="160"/>
      <c r="V117" s="160"/>
      <c r="W117" s="160"/>
      <c r="X117" s="160"/>
      <c r="Y117" s="160"/>
      <c r="Z117" s="160"/>
      <c r="AA117" s="160"/>
      <c r="AB117" s="160"/>
      <c r="AC117" s="160"/>
      <c r="AD117" s="160"/>
      <c r="AE117" s="160"/>
      <c r="AF117" s="160"/>
      <c r="AG117" s="160"/>
      <c r="AH117" s="160"/>
      <c r="AI117" s="165" t="str">
        <f t="shared" si="2"/>
        <v/>
      </c>
      <c r="AJ117" s="94"/>
    </row>
    <row r="118" spans="1:36" ht="60" customHeight="1">
      <c r="A118" s="462"/>
      <c r="D118" s="159"/>
      <c r="E118" s="160"/>
      <c r="F118" s="160"/>
      <c r="G118" s="160"/>
      <c r="H118" s="160"/>
      <c r="I118" s="160"/>
      <c r="J118" s="160"/>
      <c r="K118" s="160"/>
      <c r="L118" s="160"/>
      <c r="M118" s="160"/>
      <c r="N118" s="160"/>
      <c r="O118" s="160"/>
      <c r="P118" s="160"/>
      <c r="Q118" s="160"/>
      <c r="R118" s="160"/>
      <c r="S118" s="160"/>
      <c r="T118" s="160"/>
      <c r="U118" s="160"/>
      <c r="V118" s="160"/>
      <c r="W118" s="160"/>
      <c r="X118" s="160"/>
      <c r="Y118" s="160"/>
      <c r="Z118" s="160"/>
      <c r="AA118" s="160"/>
      <c r="AB118" s="160"/>
      <c r="AC118" s="160"/>
      <c r="AD118" s="160"/>
      <c r="AE118" s="160"/>
      <c r="AF118" s="160"/>
      <c r="AG118" s="160"/>
      <c r="AH118" s="160"/>
      <c r="AI118" s="165" t="str">
        <f t="shared" si="2"/>
        <v/>
      </c>
      <c r="AJ118" s="94"/>
    </row>
    <row r="119" spans="1:36" ht="60" customHeight="1">
      <c r="A119" s="462"/>
      <c r="D119" s="159"/>
      <c r="E119" s="160"/>
      <c r="F119" s="160"/>
      <c r="G119" s="160"/>
      <c r="H119" s="160"/>
      <c r="I119" s="160"/>
      <c r="J119" s="160"/>
      <c r="K119" s="160"/>
      <c r="L119" s="160"/>
      <c r="M119" s="160"/>
      <c r="N119" s="160"/>
      <c r="O119" s="160"/>
      <c r="P119" s="160"/>
      <c r="Q119" s="160"/>
      <c r="R119" s="160"/>
      <c r="S119" s="160"/>
      <c r="T119" s="160"/>
      <c r="U119" s="160"/>
      <c r="V119" s="160"/>
      <c r="W119" s="160"/>
      <c r="X119" s="160"/>
      <c r="Y119" s="160"/>
      <c r="Z119" s="160"/>
      <c r="AA119" s="160"/>
      <c r="AB119" s="160"/>
      <c r="AC119" s="160"/>
      <c r="AD119" s="160"/>
      <c r="AE119" s="160"/>
      <c r="AF119" s="160"/>
      <c r="AG119" s="160"/>
      <c r="AH119" s="160"/>
      <c r="AI119" s="165" t="str">
        <f t="shared" si="2"/>
        <v/>
      </c>
      <c r="AJ119" s="94"/>
    </row>
    <row r="120" spans="1:36" ht="60" customHeight="1">
      <c r="A120" s="462"/>
      <c r="D120" s="159"/>
      <c r="E120" s="160"/>
      <c r="F120" s="160"/>
      <c r="G120" s="160"/>
      <c r="H120" s="160"/>
      <c r="I120" s="160"/>
      <c r="J120" s="160"/>
      <c r="K120" s="160"/>
      <c r="L120" s="160"/>
      <c r="M120" s="160"/>
      <c r="N120" s="160"/>
      <c r="O120" s="160"/>
      <c r="P120" s="160"/>
      <c r="Q120" s="160"/>
      <c r="R120" s="160"/>
      <c r="S120" s="160"/>
      <c r="T120" s="160"/>
      <c r="U120" s="160"/>
      <c r="V120" s="160"/>
      <c r="W120" s="160"/>
      <c r="X120" s="160"/>
      <c r="Y120" s="160"/>
      <c r="Z120" s="160"/>
      <c r="AA120" s="160"/>
      <c r="AB120" s="160"/>
      <c r="AC120" s="160"/>
      <c r="AD120" s="160"/>
      <c r="AE120" s="160"/>
      <c r="AF120" s="160"/>
      <c r="AG120" s="160"/>
      <c r="AH120" s="160"/>
      <c r="AI120" s="165" t="str">
        <f t="shared" si="2"/>
        <v/>
      </c>
      <c r="AJ120" s="94"/>
    </row>
    <row r="121" spans="1:36" ht="60" customHeight="1">
      <c r="A121" s="462"/>
      <c r="D121" s="159"/>
      <c r="E121" s="160"/>
      <c r="F121" s="160"/>
      <c r="G121" s="160"/>
      <c r="H121" s="160"/>
      <c r="I121" s="160"/>
      <c r="J121" s="160"/>
      <c r="K121" s="160"/>
      <c r="L121" s="160"/>
      <c r="M121" s="160"/>
      <c r="N121" s="160"/>
      <c r="O121" s="160"/>
      <c r="P121" s="160"/>
      <c r="Q121" s="160"/>
      <c r="R121" s="160"/>
      <c r="S121" s="160"/>
      <c r="T121" s="160"/>
      <c r="U121" s="160"/>
      <c r="V121" s="160"/>
      <c r="W121" s="160"/>
      <c r="X121" s="160"/>
      <c r="Y121" s="160"/>
      <c r="Z121" s="160"/>
      <c r="AA121" s="160"/>
      <c r="AB121" s="160"/>
      <c r="AC121" s="160"/>
      <c r="AD121" s="160"/>
      <c r="AE121" s="160"/>
      <c r="AF121" s="160"/>
      <c r="AG121" s="160"/>
      <c r="AH121" s="160"/>
      <c r="AI121" s="165" t="str">
        <f t="shared" si="2"/>
        <v/>
      </c>
      <c r="AJ121" s="94"/>
    </row>
    <row r="122" spans="1:36" ht="60" customHeight="1">
      <c r="A122" s="462"/>
      <c r="D122" s="159"/>
      <c r="E122" s="160"/>
      <c r="F122" s="160"/>
      <c r="G122" s="160"/>
      <c r="H122" s="160"/>
      <c r="I122" s="160"/>
      <c r="J122" s="160"/>
      <c r="K122" s="160"/>
      <c r="L122" s="160"/>
      <c r="M122" s="160"/>
      <c r="N122" s="160"/>
      <c r="O122" s="160"/>
      <c r="P122" s="160"/>
      <c r="Q122" s="160"/>
      <c r="R122" s="160"/>
      <c r="S122" s="160"/>
      <c r="T122" s="160"/>
      <c r="U122" s="160"/>
      <c r="V122" s="160"/>
      <c r="W122" s="160"/>
      <c r="X122" s="160"/>
      <c r="Y122" s="160"/>
      <c r="Z122" s="160"/>
      <c r="AA122" s="160"/>
      <c r="AB122" s="160"/>
      <c r="AC122" s="160"/>
      <c r="AD122" s="160"/>
      <c r="AE122" s="160"/>
      <c r="AF122" s="160"/>
      <c r="AG122" s="160"/>
      <c r="AH122" s="160"/>
      <c r="AI122" s="165" t="str">
        <f t="shared" si="2"/>
        <v/>
      </c>
      <c r="AJ122" s="94"/>
    </row>
    <row r="123" spans="1:36" ht="60" customHeight="1">
      <c r="A123" s="462"/>
      <c r="D123" s="159"/>
      <c r="E123" s="160"/>
      <c r="F123" s="160"/>
      <c r="G123" s="160"/>
      <c r="H123" s="160"/>
      <c r="I123" s="160"/>
      <c r="J123" s="160"/>
      <c r="K123" s="160"/>
      <c r="L123" s="160"/>
      <c r="M123" s="160"/>
      <c r="N123" s="160"/>
      <c r="O123" s="160"/>
      <c r="P123" s="160"/>
      <c r="Q123" s="160"/>
      <c r="R123" s="160"/>
      <c r="S123" s="160"/>
      <c r="T123" s="160"/>
      <c r="U123" s="160"/>
      <c r="V123" s="160"/>
      <c r="W123" s="160"/>
      <c r="X123" s="160"/>
      <c r="Y123" s="160"/>
      <c r="Z123" s="160"/>
      <c r="AA123" s="160"/>
      <c r="AB123" s="160"/>
      <c r="AC123" s="160"/>
      <c r="AD123" s="160"/>
      <c r="AE123" s="160"/>
      <c r="AF123" s="160"/>
      <c r="AG123" s="160"/>
      <c r="AH123" s="160"/>
      <c r="AI123" s="165" t="str">
        <f t="shared" si="2"/>
        <v/>
      </c>
      <c r="AJ123" s="94"/>
    </row>
    <row r="124" spans="1:36" ht="60" customHeight="1">
      <c r="A124" s="462"/>
      <c r="D124" s="159"/>
      <c r="E124" s="160"/>
      <c r="F124" s="160"/>
      <c r="G124" s="160"/>
      <c r="H124" s="160"/>
      <c r="I124" s="160"/>
      <c r="J124" s="160"/>
      <c r="K124" s="160"/>
      <c r="L124" s="160"/>
      <c r="M124" s="160"/>
      <c r="N124" s="160"/>
      <c r="O124" s="160"/>
      <c r="P124" s="160"/>
      <c r="Q124" s="160"/>
      <c r="R124" s="160"/>
      <c r="S124" s="160"/>
      <c r="T124" s="160"/>
      <c r="U124" s="160"/>
      <c r="V124" s="160"/>
      <c r="W124" s="160"/>
      <c r="X124" s="160"/>
      <c r="Y124" s="160"/>
      <c r="Z124" s="160"/>
      <c r="AA124" s="160"/>
      <c r="AB124" s="160"/>
      <c r="AC124" s="160"/>
      <c r="AD124" s="160"/>
      <c r="AE124" s="160"/>
      <c r="AF124" s="160"/>
      <c r="AG124" s="160"/>
      <c r="AH124" s="160"/>
      <c r="AI124" s="165" t="str">
        <f t="shared" si="2"/>
        <v/>
      </c>
      <c r="AJ124" s="94"/>
    </row>
    <row r="125" spans="1:36" ht="60" customHeight="1">
      <c r="A125" s="462"/>
      <c r="D125" s="159"/>
      <c r="E125" s="160"/>
      <c r="F125" s="160"/>
      <c r="G125" s="160"/>
      <c r="H125" s="160"/>
      <c r="I125" s="160"/>
      <c r="J125" s="160"/>
      <c r="K125" s="160"/>
      <c r="L125" s="160"/>
      <c r="M125" s="160"/>
      <c r="N125" s="160"/>
      <c r="O125" s="160"/>
      <c r="P125" s="160"/>
      <c r="Q125" s="160"/>
      <c r="R125" s="160"/>
      <c r="S125" s="160"/>
      <c r="T125" s="160"/>
      <c r="U125" s="160"/>
      <c r="V125" s="160"/>
      <c r="W125" s="160"/>
      <c r="X125" s="160"/>
      <c r="Y125" s="160"/>
      <c r="Z125" s="160"/>
      <c r="AA125" s="160"/>
      <c r="AB125" s="160"/>
      <c r="AC125" s="160"/>
      <c r="AD125" s="160"/>
      <c r="AE125" s="160"/>
      <c r="AF125" s="160"/>
      <c r="AG125" s="160"/>
      <c r="AH125" s="160"/>
      <c r="AI125" s="165" t="str">
        <f t="shared" si="2"/>
        <v/>
      </c>
      <c r="AJ125" s="94"/>
    </row>
    <row r="126" spans="1:36" ht="60" customHeight="1">
      <c r="A126" s="462"/>
      <c r="D126" s="159"/>
      <c r="E126" s="160"/>
      <c r="F126" s="160"/>
      <c r="G126" s="160"/>
      <c r="H126" s="160"/>
      <c r="I126" s="160"/>
      <c r="J126" s="160"/>
      <c r="K126" s="160"/>
      <c r="L126" s="160"/>
      <c r="M126" s="160"/>
      <c r="N126" s="160"/>
      <c r="O126" s="160"/>
      <c r="P126" s="160"/>
      <c r="Q126" s="160"/>
      <c r="R126" s="160"/>
      <c r="S126" s="160"/>
      <c r="T126" s="160"/>
      <c r="U126" s="160"/>
      <c r="V126" s="160"/>
      <c r="W126" s="160"/>
      <c r="X126" s="160"/>
      <c r="Y126" s="160"/>
      <c r="Z126" s="160"/>
      <c r="AA126" s="160"/>
      <c r="AB126" s="160"/>
      <c r="AC126" s="160"/>
      <c r="AD126" s="160"/>
      <c r="AE126" s="160"/>
      <c r="AF126" s="160"/>
      <c r="AG126" s="160"/>
      <c r="AH126" s="160"/>
      <c r="AI126" s="165" t="str">
        <f t="shared" si="2"/>
        <v/>
      </c>
      <c r="AJ126" s="94"/>
    </row>
    <row r="127" spans="1:36" ht="60" customHeight="1">
      <c r="A127" s="462"/>
      <c r="D127" s="159"/>
      <c r="E127" s="160"/>
      <c r="F127" s="160"/>
      <c r="G127" s="160"/>
      <c r="H127" s="160"/>
      <c r="I127" s="160"/>
      <c r="J127" s="160"/>
      <c r="K127" s="160"/>
      <c r="L127" s="160"/>
      <c r="M127" s="160"/>
      <c r="N127" s="160"/>
      <c r="O127" s="160"/>
      <c r="P127" s="160"/>
      <c r="Q127" s="160"/>
      <c r="R127" s="160"/>
      <c r="S127" s="160"/>
      <c r="T127" s="160"/>
      <c r="U127" s="160"/>
      <c r="V127" s="160"/>
      <c r="W127" s="160"/>
      <c r="X127" s="160"/>
      <c r="Y127" s="160"/>
      <c r="Z127" s="160"/>
      <c r="AA127" s="160"/>
      <c r="AB127" s="160"/>
      <c r="AC127" s="160"/>
      <c r="AD127" s="160"/>
      <c r="AE127" s="160"/>
      <c r="AF127" s="160"/>
      <c r="AG127" s="160"/>
      <c r="AH127" s="160"/>
      <c r="AI127" s="165" t="str">
        <f t="shared" si="2"/>
        <v/>
      </c>
      <c r="AJ127" s="94"/>
    </row>
    <row r="128" spans="1:36" ht="60" customHeight="1">
      <c r="A128" s="462"/>
      <c r="D128" s="159"/>
      <c r="E128" s="160"/>
      <c r="F128" s="160"/>
      <c r="G128" s="160"/>
      <c r="H128" s="160"/>
      <c r="I128" s="160"/>
      <c r="J128" s="160"/>
      <c r="K128" s="160"/>
      <c r="L128" s="160"/>
      <c r="M128" s="160"/>
      <c r="N128" s="160"/>
      <c r="O128" s="160"/>
      <c r="P128" s="160"/>
      <c r="Q128" s="160"/>
      <c r="R128" s="160"/>
      <c r="S128" s="160"/>
      <c r="T128" s="160"/>
      <c r="U128" s="160"/>
      <c r="V128" s="160"/>
      <c r="W128" s="160"/>
      <c r="X128" s="160"/>
      <c r="Y128" s="160"/>
      <c r="Z128" s="160"/>
      <c r="AA128" s="160"/>
      <c r="AB128" s="160"/>
      <c r="AC128" s="160"/>
      <c r="AD128" s="160"/>
      <c r="AE128" s="160"/>
      <c r="AF128" s="160"/>
      <c r="AG128" s="160"/>
      <c r="AH128" s="160"/>
      <c r="AI128" s="165" t="str">
        <f t="shared" si="2"/>
        <v/>
      </c>
      <c r="AJ128" s="94"/>
    </row>
    <row r="129" spans="1:36" ht="60" customHeight="1">
      <c r="A129" s="462"/>
      <c r="D129" s="159"/>
      <c r="E129" s="160"/>
      <c r="F129" s="160"/>
      <c r="G129" s="160"/>
      <c r="H129" s="160"/>
      <c r="I129" s="160"/>
      <c r="J129" s="160"/>
      <c r="K129" s="160"/>
      <c r="L129" s="160"/>
      <c r="M129" s="160"/>
      <c r="N129" s="160"/>
      <c r="O129" s="160"/>
      <c r="P129" s="160"/>
      <c r="Q129" s="160"/>
      <c r="R129" s="160"/>
      <c r="S129" s="160"/>
      <c r="T129" s="160"/>
      <c r="U129" s="160"/>
      <c r="V129" s="160"/>
      <c r="W129" s="160"/>
      <c r="X129" s="160"/>
      <c r="Y129" s="160"/>
      <c r="Z129" s="160"/>
      <c r="AA129" s="160"/>
      <c r="AB129" s="160"/>
      <c r="AC129" s="160"/>
      <c r="AD129" s="160"/>
      <c r="AE129" s="160"/>
      <c r="AF129" s="160"/>
      <c r="AG129" s="160"/>
      <c r="AH129" s="160"/>
      <c r="AI129" s="165" t="str">
        <f t="shared" si="2"/>
        <v/>
      </c>
      <c r="AJ129" s="94"/>
    </row>
    <row r="130" spans="1:36" ht="60" customHeight="1">
      <c r="A130" s="462"/>
      <c r="D130" s="159"/>
      <c r="E130" s="160"/>
      <c r="F130" s="160"/>
      <c r="G130" s="160"/>
      <c r="H130" s="160"/>
      <c r="I130" s="160"/>
      <c r="J130" s="160"/>
      <c r="K130" s="160"/>
      <c r="L130" s="160"/>
      <c r="M130" s="160"/>
      <c r="N130" s="160"/>
      <c r="O130" s="160"/>
      <c r="P130" s="160"/>
      <c r="Q130" s="160"/>
      <c r="R130" s="160"/>
      <c r="S130" s="160"/>
      <c r="T130" s="160"/>
      <c r="U130" s="160"/>
      <c r="V130" s="160"/>
      <c r="W130" s="160"/>
      <c r="X130" s="160"/>
      <c r="Y130" s="160"/>
      <c r="Z130" s="160"/>
      <c r="AA130" s="160"/>
      <c r="AB130" s="160"/>
      <c r="AC130" s="160"/>
      <c r="AD130" s="160"/>
      <c r="AE130" s="160"/>
      <c r="AF130" s="160"/>
      <c r="AG130" s="160"/>
      <c r="AH130" s="160"/>
      <c r="AI130" s="165" t="str">
        <f t="shared" si="2"/>
        <v/>
      </c>
      <c r="AJ130" s="94"/>
    </row>
    <row r="131" spans="1:36" ht="60" customHeight="1">
      <c r="A131" s="462"/>
      <c r="D131" s="159"/>
      <c r="E131" s="160"/>
      <c r="F131" s="160"/>
      <c r="G131" s="160"/>
      <c r="H131" s="160"/>
      <c r="I131" s="160"/>
      <c r="J131" s="160"/>
      <c r="K131" s="160"/>
      <c r="L131" s="160"/>
      <c r="M131" s="160"/>
      <c r="N131" s="160"/>
      <c r="O131" s="160"/>
      <c r="P131" s="160"/>
      <c r="Q131" s="160"/>
      <c r="R131" s="160"/>
      <c r="S131" s="160"/>
      <c r="T131" s="160"/>
      <c r="U131" s="160"/>
      <c r="V131" s="160"/>
      <c r="W131" s="160"/>
      <c r="X131" s="160"/>
      <c r="Y131" s="160"/>
      <c r="Z131" s="160"/>
      <c r="AA131" s="160"/>
      <c r="AB131" s="160"/>
      <c r="AC131" s="160"/>
      <c r="AD131" s="160"/>
      <c r="AE131" s="160"/>
      <c r="AF131" s="160"/>
      <c r="AG131" s="160"/>
      <c r="AH131" s="160"/>
      <c r="AI131" s="165" t="str">
        <f t="shared" si="2"/>
        <v/>
      </c>
      <c r="AJ131" s="94"/>
    </row>
    <row r="132" spans="1:36" ht="60" customHeight="1">
      <c r="A132" s="462"/>
      <c r="D132" s="159"/>
      <c r="E132" s="160"/>
      <c r="F132" s="160"/>
      <c r="G132" s="160"/>
      <c r="H132" s="160"/>
      <c r="I132" s="160"/>
      <c r="J132" s="160"/>
      <c r="K132" s="160"/>
      <c r="L132" s="160"/>
      <c r="M132" s="160"/>
      <c r="N132" s="160"/>
      <c r="O132" s="160"/>
      <c r="P132" s="160"/>
      <c r="Q132" s="160"/>
      <c r="R132" s="160"/>
      <c r="S132" s="160"/>
      <c r="T132" s="160"/>
      <c r="U132" s="160"/>
      <c r="V132" s="160"/>
      <c r="W132" s="160"/>
      <c r="X132" s="160"/>
      <c r="Y132" s="160"/>
      <c r="Z132" s="160"/>
      <c r="AA132" s="160"/>
      <c r="AB132" s="160"/>
      <c r="AC132" s="160"/>
      <c r="AD132" s="160"/>
      <c r="AE132" s="160"/>
      <c r="AF132" s="160"/>
      <c r="AG132" s="160"/>
      <c r="AH132" s="160"/>
      <c r="AI132" s="165" t="str">
        <f t="shared" si="2"/>
        <v/>
      </c>
      <c r="AJ132" s="94"/>
    </row>
    <row r="133" spans="1:36" ht="60" customHeight="1">
      <c r="A133" s="462"/>
      <c r="D133" s="159"/>
      <c r="E133" s="160"/>
      <c r="F133" s="160"/>
      <c r="G133" s="160"/>
      <c r="H133" s="160"/>
      <c r="I133" s="160"/>
      <c r="J133" s="160"/>
      <c r="K133" s="160"/>
      <c r="L133" s="160"/>
      <c r="M133" s="160"/>
      <c r="N133" s="160"/>
      <c r="O133" s="160"/>
      <c r="P133" s="160"/>
      <c r="Q133" s="160"/>
      <c r="R133" s="160"/>
      <c r="S133" s="160"/>
      <c r="T133" s="160"/>
      <c r="U133" s="160"/>
      <c r="V133" s="160"/>
      <c r="W133" s="160"/>
      <c r="X133" s="160"/>
      <c r="Y133" s="160"/>
      <c r="Z133" s="160"/>
      <c r="AA133" s="160"/>
      <c r="AB133" s="160"/>
      <c r="AC133" s="160"/>
      <c r="AD133" s="160"/>
      <c r="AE133" s="160"/>
      <c r="AF133" s="160"/>
      <c r="AG133" s="160"/>
      <c r="AH133" s="160"/>
      <c r="AI133" s="165" t="str">
        <f t="shared" si="2"/>
        <v/>
      </c>
      <c r="AJ133" s="94"/>
    </row>
    <row r="134" spans="1:36" ht="60" customHeight="1">
      <c r="A134" s="462"/>
      <c r="D134" s="159"/>
      <c r="E134" s="160"/>
      <c r="F134" s="160"/>
      <c r="G134" s="160"/>
      <c r="H134" s="160"/>
      <c r="I134" s="160"/>
      <c r="J134" s="160"/>
      <c r="K134" s="160"/>
      <c r="L134" s="160"/>
      <c r="M134" s="160"/>
      <c r="N134" s="160"/>
      <c r="O134" s="160"/>
      <c r="P134" s="160"/>
      <c r="Q134" s="160"/>
      <c r="R134" s="160"/>
      <c r="S134" s="160"/>
      <c r="T134" s="160"/>
      <c r="U134" s="160"/>
      <c r="V134" s="160"/>
      <c r="W134" s="160"/>
      <c r="X134" s="160"/>
      <c r="Y134" s="160"/>
      <c r="Z134" s="160"/>
      <c r="AA134" s="160"/>
      <c r="AB134" s="160"/>
      <c r="AC134" s="160"/>
      <c r="AD134" s="160"/>
      <c r="AE134" s="160"/>
      <c r="AF134" s="160"/>
      <c r="AG134" s="160"/>
      <c r="AH134" s="160"/>
      <c r="AI134" s="165" t="str">
        <f t="shared" si="2"/>
        <v/>
      </c>
      <c r="AJ134" s="94"/>
    </row>
    <row r="135" spans="1:36" ht="60" customHeight="1">
      <c r="A135" s="462"/>
      <c r="D135" s="159"/>
      <c r="E135" s="160"/>
      <c r="F135" s="160"/>
      <c r="G135" s="160"/>
      <c r="H135" s="160"/>
      <c r="I135" s="160"/>
      <c r="J135" s="160"/>
      <c r="K135" s="160"/>
      <c r="L135" s="160"/>
      <c r="M135" s="160"/>
      <c r="N135" s="160"/>
      <c r="O135" s="160"/>
      <c r="P135" s="160"/>
      <c r="Q135" s="160"/>
      <c r="R135" s="160"/>
      <c r="S135" s="160"/>
      <c r="T135" s="160"/>
      <c r="U135" s="160"/>
      <c r="V135" s="160"/>
      <c r="W135" s="160"/>
      <c r="X135" s="160"/>
      <c r="Y135" s="160"/>
      <c r="Z135" s="160"/>
      <c r="AA135" s="160"/>
      <c r="AB135" s="160"/>
      <c r="AC135" s="160"/>
      <c r="AD135" s="160"/>
      <c r="AE135" s="160"/>
      <c r="AF135" s="160"/>
      <c r="AG135" s="160"/>
      <c r="AH135" s="160"/>
      <c r="AI135" s="165" t="str">
        <f t="shared" si="2"/>
        <v/>
      </c>
      <c r="AJ135" s="94"/>
    </row>
    <row r="136" spans="1:36" ht="60" customHeight="1">
      <c r="A136" s="462"/>
      <c r="D136" s="159"/>
      <c r="E136" s="160"/>
      <c r="F136" s="160"/>
      <c r="G136" s="160"/>
      <c r="H136" s="160"/>
      <c r="I136" s="160"/>
      <c r="J136" s="160"/>
      <c r="K136" s="160"/>
      <c r="L136" s="160"/>
      <c r="M136" s="160"/>
      <c r="N136" s="160"/>
      <c r="O136" s="160"/>
      <c r="P136" s="160"/>
      <c r="Q136" s="160"/>
      <c r="R136" s="160"/>
      <c r="S136" s="160"/>
      <c r="T136" s="160"/>
      <c r="U136" s="160"/>
      <c r="V136" s="160"/>
      <c r="W136" s="160"/>
      <c r="X136" s="160"/>
      <c r="Y136" s="160"/>
      <c r="Z136" s="160"/>
      <c r="AA136" s="160"/>
      <c r="AB136" s="160"/>
      <c r="AC136" s="160"/>
      <c r="AD136" s="160"/>
      <c r="AE136" s="160"/>
      <c r="AF136" s="160"/>
      <c r="AG136" s="160"/>
      <c r="AH136" s="160"/>
      <c r="AI136" s="165" t="str">
        <f t="shared" si="2"/>
        <v/>
      </c>
      <c r="AJ136" s="94"/>
    </row>
    <row r="137" spans="1:36" ht="60" customHeight="1">
      <c r="A137" s="462"/>
      <c r="D137" s="159"/>
      <c r="E137" s="160"/>
      <c r="F137" s="160"/>
      <c r="G137" s="160"/>
      <c r="H137" s="160"/>
      <c r="I137" s="160"/>
      <c r="J137" s="160"/>
      <c r="K137" s="160"/>
      <c r="L137" s="160"/>
      <c r="M137" s="160"/>
      <c r="N137" s="160"/>
      <c r="O137" s="160"/>
      <c r="P137" s="160"/>
      <c r="Q137" s="160"/>
      <c r="R137" s="160"/>
      <c r="S137" s="160"/>
      <c r="T137" s="160"/>
      <c r="U137" s="160"/>
      <c r="V137" s="160"/>
      <c r="W137" s="160"/>
      <c r="X137" s="160"/>
      <c r="Y137" s="160"/>
      <c r="Z137" s="160"/>
      <c r="AA137" s="160"/>
      <c r="AB137" s="160"/>
      <c r="AC137" s="160"/>
      <c r="AD137" s="160"/>
      <c r="AE137" s="160"/>
      <c r="AF137" s="160"/>
      <c r="AG137" s="160"/>
      <c r="AH137" s="160"/>
      <c r="AI137" s="165" t="str">
        <f t="shared" si="2"/>
        <v/>
      </c>
      <c r="AJ137" s="94"/>
    </row>
    <row r="138" spans="1:36" ht="60" customHeight="1">
      <c r="A138" s="462"/>
      <c r="D138" s="159"/>
      <c r="E138" s="160"/>
      <c r="F138" s="160"/>
      <c r="G138" s="160"/>
      <c r="H138" s="160"/>
      <c r="I138" s="160"/>
      <c r="J138" s="160"/>
      <c r="K138" s="160"/>
      <c r="L138" s="160"/>
      <c r="M138" s="160"/>
      <c r="N138" s="160"/>
      <c r="O138" s="160"/>
      <c r="P138" s="160"/>
      <c r="Q138" s="160"/>
      <c r="R138" s="160"/>
      <c r="S138" s="160"/>
      <c r="T138" s="160"/>
      <c r="U138" s="160"/>
      <c r="V138" s="160"/>
      <c r="W138" s="160"/>
      <c r="X138" s="160"/>
      <c r="Y138" s="160"/>
      <c r="Z138" s="160"/>
      <c r="AA138" s="160"/>
      <c r="AB138" s="160"/>
      <c r="AC138" s="160"/>
      <c r="AD138" s="160"/>
      <c r="AE138" s="160"/>
      <c r="AF138" s="160"/>
      <c r="AG138" s="160"/>
      <c r="AH138" s="160"/>
      <c r="AI138" s="165" t="str">
        <f t="shared" si="2"/>
        <v/>
      </c>
      <c r="AJ138" s="94"/>
    </row>
    <row r="139" spans="1:36" ht="60" customHeight="1">
      <c r="A139" s="462"/>
      <c r="D139" s="159"/>
      <c r="E139" s="160"/>
      <c r="F139" s="160"/>
      <c r="G139" s="160"/>
      <c r="H139" s="160"/>
      <c r="I139" s="160"/>
      <c r="J139" s="160"/>
      <c r="K139" s="160"/>
      <c r="L139" s="160"/>
      <c r="M139" s="160"/>
      <c r="N139" s="160"/>
      <c r="O139" s="160"/>
      <c r="P139" s="160"/>
      <c r="Q139" s="160"/>
      <c r="R139" s="160"/>
      <c r="S139" s="160"/>
      <c r="T139" s="160"/>
      <c r="U139" s="160"/>
      <c r="V139" s="160"/>
      <c r="W139" s="160"/>
      <c r="X139" s="160"/>
      <c r="Y139" s="160"/>
      <c r="Z139" s="160"/>
      <c r="AA139" s="160"/>
      <c r="AB139" s="160"/>
      <c r="AC139" s="160"/>
      <c r="AD139" s="160"/>
      <c r="AE139" s="160"/>
      <c r="AF139" s="160"/>
      <c r="AG139" s="160"/>
      <c r="AH139" s="160"/>
      <c r="AI139" s="165" t="str">
        <f t="shared" si="2"/>
        <v/>
      </c>
      <c r="AJ139" s="94"/>
    </row>
    <row r="140" spans="1:36" ht="60" customHeight="1">
      <c r="A140" s="462"/>
      <c r="D140" s="159"/>
      <c r="E140" s="160"/>
      <c r="F140" s="160"/>
      <c r="G140" s="160"/>
      <c r="H140" s="160"/>
      <c r="I140" s="160"/>
      <c r="J140" s="160"/>
      <c r="K140" s="160"/>
      <c r="L140" s="160"/>
      <c r="M140" s="160"/>
      <c r="N140" s="160"/>
      <c r="O140" s="160"/>
      <c r="P140" s="160"/>
      <c r="Q140" s="160"/>
      <c r="R140" s="160"/>
      <c r="S140" s="160"/>
      <c r="T140" s="160"/>
      <c r="U140" s="160"/>
      <c r="V140" s="160"/>
      <c r="W140" s="160"/>
      <c r="X140" s="160"/>
      <c r="Y140" s="160"/>
      <c r="Z140" s="160"/>
      <c r="AA140" s="160"/>
      <c r="AB140" s="160"/>
      <c r="AC140" s="160"/>
      <c r="AD140" s="160"/>
      <c r="AE140" s="160"/>
      <c r="AF140" s="160"/>
      <c r="AG140" s="160"/>
      <c r="AH140" s="160"/>
      <c r="AI140" s="165" t="str">
        <f t="shared" si="2"/>
        <v/>
      </c>
      <c r="AJ140" s="94"/>
    </row>
    <row r="141" spans="1:36" ht="60" customHeight="1">
      <c r="A141" s="462"/>
      <c r="D141" s="159"/>
      <c r="E141" s="160"/>
      <c r="F141" s="160"/>
      <c r="G141" s="160"/>
      <c r="H141" s="160"/>
      <c r="I141" s="160"/>
      <c r="J141" s="160"/>
      <c r="K141" s="160"/>
      <c r="L141" s="160"/>
      <c r="M141" s="160"/>
      <c r="N141" s="160"/>
      <c r="O141" s="160"/>
      <c r="P141" s="160"/>
      <c r="Q141" s="160"/>
      <c r="R141" s="160"/>
      <c r="S141" s="160"/>
      <c r="T141" s="160"/>
      <c r="U141" s="160"/>
      <c r="V141" s="160"/>
      <c r="W141" s="160"/>
      <c r="X141" s="160"/>
      <c r="Y141" s="160"/>
      <c r="Z141" s="160"/>
      <c r="AA141" s="160"/>
      <c r="AB141" s="160"/>
      <c r="AC141" s="160"/>
      <c r="AD141" s="160"/>
      <c r="AE141" s="160"/>
      <c r="AF141" s="160"/>
      <c r="AG141" s="160"/>
      <c r="AH141" s="160"/>
      <c r="AI141" s="165" t="str">
        <f t="shared" si="2"/>
        <v/>
      </c>
      <c r="AJ141" s="94"/>
    </row>
    <row r="142" spans="1:36" ht="60" customHeight="1">
      <c r="A142" s="462"/>
      <c r="D142" s="159"/>
      <c r="E142" s="160"/>
      <c r="F142" s="160"/>
      <c r="G142" s="160"/>
      <c r="H142" s="160"/>
      <c r="I142" s="160"/>
      <c r="J142" s="160"/>
      <c r="K142" s="160"/>
      <c r="L142" s="160"/>
      <c r="M142" s="160"/>
      <c r="N142" s="160"/>
      <c r="O142" s="160"/>
      <c r="P142" s="160"/>
      <c r="Q142" s="160"/>
      <c r="R142" s="160"/>
      <c r="S142" s="160"/>
      <c r="T142" s="160"/>
      <c r="U142" s="160"/>
      <c r="V142" s="160"/>
      <c r="W142" s="160"/>
      <c r="X142" s="160"/>
      <c r="Y142" s="160"/>
      <c r="Z142" s="160"/>
      <c r="AA142" s="160"/>
      <c r="AB142" s="160"/>
      <c r="AC142" s="160"/>
      <c r="AD142" s="160"/>
      <c r="AE142" s="160"/>
      <c r="AF142" s="160"/>
      <c r="AG142" s="160"/>
      <c r="AH142" s="160"/>
      <c r="AI142" s="165" t="str">
        <f t="shared" si="2"/>
        <v/>
      </c>
      <c r="AJ142" s="94"/>
    </row>
    <row r="143" spans="1:36" ht="60" customHeight="1">
      <c r="A143" s="462"/>
      <c r="D143" s="159"/>
      <c r="E143" s="160"/>
      <c r="F143" s="160"/>
      <c r="G143" s="160"/>
      <c r="H143" s="160"/>
      <c r="I143" s="160"/>
      <c r="J143" s="160"/>
      <c r="K143" s="160"/>
      <c r="L143" s="160"/>
      <c r="M143" s="160"/>
      <c r="N143" s="160"/>
      <c r="O143" s="160"/>
      <c r="P143" s="160"/>
      <c r="Q143" s="160"/>
      <c r="R143" s="160"/>
      <c r="S143" s="160"/>
      <c r="T143" s="160"/>
      <c r="U143" s="160"/>
      <c r="V143" s="160"/>
      <c r="W143" s="160"/>
      <c r="X143" s="160"/>
      <c r="Y143" s="160"/>
      <c r="Z143" s="160"/>
      <c r="AA143" s="160"/>
      <c r="AB143" s="160"/>
      <c r="AC143" s="160"/>
      <c r="AD143" s="160"/>
      <c r="AE143" s="160"/>
      <c r="AF143" s="160"/>
      <c r="AG143" s="160"/>
      <c r="AH143" s="160"/>
      <c r="AI143" s="165" t="str">
        <f t="shared" si="2"/>
        <v/>
      </c>
      <c r="AJ143" s="94"/>
    </row>
    <row r="144" spans="1:36" ht="60" customHeight="1">
      <c r="A144" s="462"/>
      <c r="D144" s="159"/>
      <c r="E144" s="160"/>
      <c r="F144" s="160"/>
      <c r="G144" s="160"/>
      <c r="H144" s="160"/>
      <c r="I144" s="160"/>
      <c r="J144" s="160"/>
      <c r="K144" s="160"/>
      <c r="L144" s="160"/>
      <c r="M144" s="160"/>
      <c r="N144" s="160"/>
      <c r="O144" s="160"/>
      <c r="P144" s="160"/>
      <c r="Q144" s="160"/>
      <c r="R144" s="160"/>
      <c r="S144" s="160"/>
      <c r="T144" s="160"/>
      <c r="U144" s="160"/>
      <c r="V144" s="160"/>
      <c r="W144" s="160"/>
      <c r="X144" s="160"/>
      <c r="Y144" s="160"/>
      <c r="Z144" s="160"/>
      <c r="AA144" s="160"/>
      <c r="AB144" s="160"/>
      <c r="AC144" s="160"/>
      <c r="AD144" s="160"/>
      <c r="AE144" s="160"/>
      <c r="AF144" s="160"/>
      <c r="AG144" s="160"/>
      <c r="AH144" s="160"/>
      <c r="AI144" s="165" t="str">
        <f t="shared" si="2"/>
        <v/>
      </c>
      <c r="AJ144" s="94"/>
    </row>
    <row r="145" spans="1:36" ht="60" customHeight="1">
      <c r="A145" s="462"/>
      <c r="D145" s="159"/>
      <c r="E145" s="160"/>
      <c r="F145" s="160"/>
      <c r="G145" s="160"/>
      <c r="H145" s="160"/>
      <c r="I145" s="160"/>
      <c r="J145" s="160"/>
      <c r="K145" s="160"/>
      <c r="L145" s="160"/>
      <c r="M145" s="160"/>
      <c r="N145" s="160"/>
      <c r="O145" s="160"/>
      <c r="P145" s="160"/>
      <c r="Q145" s="160"/>
      <c r="R145" s="160"/>
      <c r="S145" s="160"/>
      <c r="T145" s="160"/>
      <c r="U145" s="160"/>
      <c r="V145" s="160"/>
      <c r="W145" s="160"/>
      <c r="X145" s="160"/>
      <c r="Y145" s="160"/>
      <c r="Z145" s="160"/>
      <c r="AA145" s="160"/>
      <c r="AB145" s="160"/>
      <c r="AC145" s="160"/>
      <c r="AD145" s="160"/>
      <c r="AE145" s="160"/>
      <c r="AF145" s="160"/>
      <c r="AG145" s="160"/>
      <c r="AH145" s="160"/>
      <c r="AI145" s="165" t="str">
        <f t="shared" si="2"/>
        <v/>
      </c>
      <c r="AJ145" s="94"/>
    </row>
    <row r="146" spans="1:36" ht="60" customHeight="1">
      <c r="A146" s="462"/>
      <c r="D146" s="159"/>
      <c r="E146" s="160"/>
      <c r="F146" s="160"/>
      <c r="G146" s="160"/>
      <c r="H146" s="160"/>
      <c r="I146" s="160"/>
      <c r="J146" s="160"/>
      <c r="K146" s="160"/>
      <c r="L146" s="160"/>
      <c r="M146" s="160"/>
      <c r="N146" s="160"/>
      <c r="O146" s="160"/>
      <c r="P146" s="160"/>
      <c r="Q146" s="160"/>
      <c r="R146" s="160"/>
      <c r="S146" s="160"/>
      <c r="T146" s="160"/>
      <c r="U146" s="160"/>
      <c r="V146" s="160"/>
      <c r="W146" s="160"/>
      <c r="X146" s="160"/>
      <c r="Y146" s="160"/>
      <c r="Z146" s="160"/>
      <c r="AA146" s="160"/>
      <c r="AB146" s="160"/>
      <c r="AC146" s="160"/>
      <c r="AD146" s="160"/>
      <c r="AE146" s="160"/>
      <c r="AF146" s="160"/>
      <c r="AG146" s="160"/>
      <c r="AH146" s="160"/>
      <c r="AI146" s="165" t="str">
        <f t="shared" si="2"/>
        <v/>
      </c>
      <c r="AJ146" s="94"/>
    </row>
    <row r="147" spans="1:36" ht="60" customHeight="1">
      <c r="A147" s="462"/>
      <c r="D147" s="159"/>
      <c r="E147" s="160"/>
      <c r="F147" s="160"/>
      <c r="G147" s="160"/>
      <c r="H147" s="160"/>
      <c r="I147" s="160"/>
      <c r="J147" s="160"/>
      <c r="K147" s="160"/>
      <c r="L147" s="160"/>
      <c r="M147" s="160"/>
      <c r="N147" s="160"/>
      <c r="O147" s="160"/>
      <c r="P147" s="160"/>
      <c r="Q147" s="160"/>
      <c r="R147" s="160"/>
      <c r="S147" s="160"/>
      <c r="T147" s="160"/>
      <c r="U147" s="160"/>
      <c r="V147" s="160"/>
      <c r="W147" s="160"/>
      <c r="X147" s="160"/>
      <c r="Y147" s="160"/>
      <c r="Z147" s="160"/>
      <c r="AA147" s="160"/>
      <c r="AB147" s="160"/>
      <c r="AC147" s="160"/>
      <c r="AD147" s="160"/>
      <c r="AE147" s="160"/>
      <c r="AF147" s="160"/>
      <c r="AG147" s="160"/>
      <c r="AH147" s="160"/>
      <c r="AI147" s="165" t="str">
        <f t="shared" si="2"/>
        <v/>
      </c>
      <c r="AJ147" s="94"/>
    </row>
    <row r="148" spans="1:36" ht="60" customHeight="1">
      <c r="A148" s="462"/>
      <c r="D148" s="159"/>
      <c r="E148" s="160"/>
      <c r="F148" s="160"/>
      <c r="G148" s="160"/>
      <c r="H148" s="160"/>
      <c r="I148" s="160"/>
      <c r="J148" s="160"/>
      <c r="K148" s="160"/>
      <c r="L148" s="160"/>
      <c r="M148" s="160"/>
      <c r="N148" s="160"/>
      <c r="O148" s="160"/>
      <c r="P148" s="160"/>
      <c r="Q148" s="160"/>
      <c r="R148" s="160"/>
      <c r="S148" s="160"/>
      <c r="T148" s="160"/>
      <c r="U148" s="160"/>
      <c r="V148" s="160"/>
      <c r="W148" s="160"/>
      <c r="X148" s="160"/>
      <c r="Y148" s="160"/>
      <c r="Z148" s="160"/>
      <c r="AA148" s="160"/>
      <c r="AB148" s="160"/>
      <c r="AC148" s="160"/>
      <c r="AD148" s="160"/>
      <c r="AE148" s="160"/>
      <c r="AF148" s="160"/>
      <c r="AG148" s="160"/>
      <c r="AH148" s="160"/>
      <c r="AI148" s="165" t="str">
        <f t="shared" si="2"/>
        <v/>
      </c>
      <c r="AJ148" s="94"/>
    </row>
    <row r="149" spans="1:36" ht="60" customHeight="1">
      <c r="A149" s="462"/>
      <c r="D149" s="159"/>
      <c r="E149" s="160"/>
      <c r="F149" s="160"/>
      <c r="G149" s="160"/>
      <c r="H149" s="160"/>
      <c r="I149" s="160"/>
      <c r="J149" s="160"/>
      <c r="K149" s="160"/>
      <c r="L149" s="160"/>
      <c r="M149" s="160"/>
      <c r="N149" s="160"/>
      <c r="O149" s="160"/>
      <c r="P149" s="160"/>
      <c r="Q149" s="160"/>
      <c r="R149" s="160"/>
      <c r="S149" s="160"/>
      <c r="T149" s="160"/>
      <c r="U149" s="160"/>
      <c r="V149" s="160"/>
      <c r="W149" s="160"/>
      <c r="X149" s="160"/>
      <c r="Y149" s="160"/>
      <c r="Z149" s="160"/>
      <c r="AA149" s="160"/>
      <c r="AB149" s="160"/>
      <c r="AC149" s="160"/>
      <c r="AD149" s="160"/>
      <c r="AE149" s="160"/>
      <c r="AF149" s="160"/>
      <c r="AG149" s="160"/>
      <c r="AH149" s="160"/>
      <c r="AI149" s="165" t="str">
        <f t="shared" si="2"/>
        <v/>
      </c>
      <c r="AJ149" s="94"/>
    </row>
    <row r="150" spans="1:36" ht="60" customHeight="1">
      <c r="A150" s="462"/>
      <c r="D150" s="159"/>
      <c r="E150" s="160"/>
      <c r="F150" s="160"/>
      <c r="G150" s="160"/>
      <c r="H150" s="160"/>
      <c r="I150" s="160"/>
      <c r="J150" s="160"/>
      <c r="K150" s="160"/>
      <c r="L150" s="160"/>
      <c r="M150" s="160"/>
      <c r="N150" s="160"/>
      <c r="O150" s="160"/>
      <c r="P150" s="160"/>
      <c r="Q150" s="160"/>
      <c r="R150" s="160"/>
      <c r="S150" s="160"/>
      <c r="T150" s="160"/>
      <c r="U150" s="160"/>
      <c r="V150" s="160"/>
      <c r="W150" s="160"/>
      <c r="X150" s="160"/>
      <c r="Y150" s="160"/>
      <c r="Z150" s="160"/>
      <c r="AA150" s="160"/>
      <c r="AB150" s="160"/>
      <c r="AC150" s="160"/>
      <c r="AD150" s="160"/>
      <c r="AE150" s="160"/>
      <c r="AF150" s="160"/>
      <c r="AG150" s="160"/>
      <c r="AH150" s="160"/>
      <c r="AI150" s="165" t="str">
        <f t="shared" si="2"/>
        <v/>
      </c>
      <c r="AJ150" s="94"/>
    </row>
    <row r="151" spans="1:36" ht="60" customHeight="1">
      <c r="A151" s="462"/>
      <c r="D151" s="159"/>
      <c r="E151" s="160"/>
      <c r="F151" s="160"/>
      <c r="G151" s="160"/>
      <c r="H151" s="160"/>
      <c r="I151" s="160"/>
      <c r="J151" s="160"/>
      <c r="K151" s="160"/>
      <c r="L151" s="160"/>
      <c r="M151" s="160"/>
      <c r="N151" s="160"/>
      <c r="O151" s="160"/>
      <c r="P151" s="160"/>
      <c r="Q151" s="160"/>
      <c r="R151" s="160"/>
      <c r="S151" s="160"/>
      <c r="T151" s="160"/>
      <c r="U151" s="160"/>
      <c r="V151" s="160"/>
      <c r="W151" s="160"/>
      <c r="X151" s="160"/>
      <c r="Y151" s="160"/>
      <c r="Z151" s="160"/>
      <c r="AA151" s="160"/>
      <c r="AB151" s="160"/>
      <c r="AC151" s="160"/>
      <c r="AD151" s="160"/>
      <c r="AE151" s="160"/>
      <c r="AF151" s="160"/>
      <c r="AG151" s="160"/>
      <c r="AH151" s="160"/>
      <c r="AI151" s="165" t="str">
        <f t="shared" si="2"/>
        <v/>
      </c>
      <c r="AJ151" s="94"/>
    </row>
    <row r="152" spans="1:36" ht="60" customHeight="1">
      <c r="A152" s="462"/>
      <c r="D152" s="159"/>
      <c r="E152" s="160"/>
      <c r="F152" s="160"/>
      <c r="G152" s="160"/>
      <c r="H152" s="160"/>
      <c r="I152" s="160"/>
      <c r="J152" s="160"/>
      <c r="K152" s="160"/>
      <c r="L152" s="160"/>
      <c r="M152" s="160"/>
      <c r="N152" s="160"/>
      <c r="O152" s="160"/>
      <c r="P152" s="160"/>
      <c r="Q152" s="160"/>
      <c r="R152" s="160"/>
      <c r="S152" s="160"/>
      <c r="T152" s="160"/>
      <c r="U152" s="160"/>
      <c r="V152" s="160"/>
      <c r="W152" s="160"/>
      <c r="X152" s="160"/>
      <c r="Y152" s="160"/>
      <c r="Z152" s="160"/>
      <c r="AA152" s="160"/>
      <c r="AB152" s="160"/>
      <c r="AC152" s="160"/>
      <c r="AD152" s="160"/>
      <c r="AE152" s="160"/>
      <c r="AF152" s="160"/>
      <c r="AG152" s="160"/>
      <c r="AH152" s="160"/>
      <c r="AI152" s="165" t="str">
        <f t="shared" si="2"/>
        <v/>
      </c>
      <c r="AJ152" s="94"/>
    </row>
    <row r="153" spans="1:36" ht="60" customHeight="1">
      <c r="A153" s="462"/>
      <c r="D153" s="159"/>
      <c r="E153" s="160"/>
      <c r="F153" s="160"/>
      <c r="G153" s="160"/>
      <c r="H153" s="160"/>
      <c r="I153" s="160"/>
      <c r="J153" s="160"/>
      <c r="K153" s="160"/>
      <c r="L153" s="160"/>
      <c r="M153" s="160"/>
      <c r="N153" s="160"/>
      <c r="O153" s="160"/>
      <c r="P153" s="160"/>
      <c r="Q153" s="160"/>
      <c r="R153" s="160"/>
      <c r="S153" s="160"/>
      <c r="T153" s="160"/>
      <c r="U153" s="160"/>
      <c r="V153" s="160"/>
      <c r="W153" s="160"/>
      <c r="X153" s="160"/>
      <c r="Y153" s="160"/>
      <c r="Z153" s="160"/>
      <c r="AA153" s="160"/>
      <c r="AB153" s="160"/>
      <c r="AC153" s="160"/>
      <c r="AD153" s="160"/>
      <c r="AE153" s="160"/>
      <c r="AF153" s="160"/>
      <c r="AG153" s="160"/>
      <c r="AH153" s="160"/>
      <c r="AI153" s="165" t="str">
        <f t="shared" si="2"/>
        <v/>
      </c>
      <c r="AJ153" s="94"/>
    </row>
    <row r="154" spans="1:36" ht="60" customHeight="1">
      <c r="A154" s="462"/>
      <c r="D154" s="159"/>
      <c r="E154" s="160"/>
      <c r="F154" s="160"/>
      <c r="G154" s="160"/>
      <c r="H154" s="160"/>
      <c r="I154" s="160"/>
      <c r="J154" s="160"/>
      <c r="K154" s="160"/>
      <c r="L154" s="160"/>
      <c r="M154" s="160"/>
      <c r="N154" s="160"/>
      <c r="O154" s="160"/>
      <c r="P154" s="160"/>
      <c r="Q154" s="160"/>
      <c r="R154" s="160"/>
      <c r="S154" s="160"/>
      <c r="T154" s="160"/>
      <c r="U154" s="160"/>
      <c r="V154" s="160"/>
      <c r="W154" s="160"/>
      <c r="X154" s="160"/>
      <c r="Y154" s="160"/>
      <c r="Z154" s="160"/>
      <c r="AA154" s="160"/>
      <c r="AB154" s="160"/>
      <c r="AC154" s="160"/>
      <c r="AD154" s="160"/>
      <c r="AE154" s="160"/>
      <c r="AF154" s="160"/>
      <c r="AG154" s="160"/>
      <c r="AH154" s="160"/>
      <c r="AI154" s="165" t="str">
        <f t="shared" si="2"/>
        <v/>
      </c>
      <c r="AJ154" s="94"/>
    </row>
    <row r="155" spans="1:36" ht="60" customHeight="1">
      <c r="A155" s="462"/>
      <c r="D155" s="159"/>
      <c r="E155" s="160"/>
      <c r="F155" s="160"/>
      <c r="G155" s="160"/>
      <c r="H155" s="160"/>
      <c r="I155" s="160"/>
      <c r="J155" s="160"/>
      <c r="K155" s="160"/>
      <c r="L155" s="160"/>
      <c r="M155" s="160"/>
      <c r="N155" s="160"/>
      <c r="O155" s="160"/>
      <c r="P155" s="160"/>
      <c r="Q155" s="160"/>
      <c r="R155" s="160"/>
      <c r="S155" s="160"/>
      <c r="T155" s="160"/>
      <c r="U155" s="160"/>
      <c r="V155" s="160"/>
      <c r="W155" s="160"/>
      <c r="X155" s="160"/>
      <c r="Y155" s="160"/>
      <c r="Z155" s="160"/>
      <c r="AA155" s="160"/>
      <c r="AB155" s="160"/>
      <c r="AC155" s="160"/>
      <c r="AD155" s="160"/>
      <c r="AE155" s="160"/>
      <c r="AF155" s="160"/>
      <c r="AG155" s="160"/>
      <c r="AH155" s="160"/>
      <c r="AI155" s="165" t="str">
        <f t="shared" si="2"/>
        <v/>
      </c>
      <c r="AJ155" s="94"/>
    </row>
    <row r="156" spans="1:36" ht="60" customHeight="1">
      <c r="A156" s="462"/>
      <c r="D156" s="159"/>
      <c r="E156" s="160"/>
      <c r="F156" s="160"/>
      <c r="G156" s="160"/>
      <c r="H156" s="160"/>
      <c r="I156" s="160"/>
      <c r="J156" s="160"/>
      <c r="K156" s="160"/>
      <c r="L156" s="160"/>
      <c r="M156" s="160"/>
      <c r="N156" s="160"/>
      <c r="O156" s="160"/>
      <c r="P156" s="160"/>
      <c r="Q156" s="160"/>
      <c r="R156" s="160"/>
      <c r="S156" s="160"/>
      <c r="T156" s="160"/>
      <c r="U156" s="160"/>
      <c r="V156" s="160"/>
      <c r="W156" s="160"/>
      <c r="X156" s="160"/>
      <c r="Y156" s="160"/>
      <c r="Z156" s="160"/>
      <c r="AA156" s="160"/>
      <c r="AB156" s="160"/>
      <c r="AC156" s="160"/>
      <c r="AD156" s="160"/>
      <c r="AE156" s="160"/>
      <c r="AF156" s="160"/>
      <c r="AG156" s="160"/>
      <c r="AH156" s="160"/>
      <c r="AI156" s="165" t="str">
        <f t="shared" si="2"/>
        <v/>
      </c>
      <c r="AJ156" s="94"/>
    </row>
    <row r="157" spans="1:36" ht="60" customHeight="1">
      <c r="A157" s="462"/>
      <c r="D157" s="159"/>
      <c r="E157" s="160"/>
      <c r="F157" s="160"/>
      <c r="G157" s="160"/>
      <c r="H157" s="160"/>
      <c r="I157" s="160"/>
      <c r="J157" s="160"/>
      <c r="K157" s="160"/>
      <c r="L157" s="160"/>
      <c r="M157" s="160"/>
      <c r="N157" s="160"/>
      <c r="O157" s="160"/>
      <c r="P157" s="160"/>
      <c r="Q157" s="160"/>
      <c r="R157" s="160"/>
      <c r="S157" s="160"/>
      <c r="T157" s="160"/>
      <c r="U157" s="160"/>
      <c r="V157" s="160"/>
      <c r="W157" s="160"/>
      <c r="X157" s="160"/>
      <c r="Y157" s="160"/>
      <c r="Z157" s="160"/>
      <c r="AA157" s="160"/>
      <c r="AB157" s="160"/>
      <c r="AC157" s="160"/>
      <c r="AD157" s="160"/>
      <c r="AE157" s="160"/>
      <c r="AF157" s="160"/>
      <c r="AG157" s="160"/>
      <c r="AH157" s="160"/>
      <c r="AI157" s="165" t="str">
        <f t="shared" si="2"/>
        <v/>
      </c>
      <c r="AJ157" s="94"/>
    </row>
    <row r="158" spans="1:36" ht="60" customHeight="1">
      <c r="A158" s="462"/>
      <c r="D158" s="159"/>
      <c r="E158" s="160"/>
      <c r="F158" s="160"/>
      <c r="G158" s="160"/>
      <c r="H158" s="160"/>
      <c r="I158" s="160"/>
      <c r="J158" s="160"/>
      <c r="K158" s="160"/>
      <c r="L158" s="160"/>
      <c r="M158" s="160"/>
      <c r="N158" s="160"/>
      <c r="O158" s="160"/>
      <c r="P158" s="160"/>
      <c r="Q158" s="160"/>
      <c r="R158" s="160"/>
      <c r="S158" s="160"/>
      <c r="T158" s="160"/>
      <c r="U158" s="160"/>
      <c r="V158" s="160"/>
      <c r="W158" s="160"/>
      <c r="X158" s="160"/>
      <c r="Y158" s="160"/>
      <c r="Z158" s="160"/>
      <c r="AA158" s="160"/>
      <c r="AB158" s="160"/>
      <c r="AC158" s="160"/>
      <c r="AD158" s="160"/>
      <c r="AE158" s="160"/>
      <c r="AF158" s="160"/>
      <c r="AG158" s="160"/>
      <c r="AH158" s="160"/>
      <c r="AI158" s="165" t="str">
        <f t="shared" si="2"/>
        <v/>
      </c>
      <c r="AJ158" s="94"/>
    </row>
    <row r="159" spans="1:36" ht="60" customHeight="1">
      <c r="A159" s="462"/>
      <c r="D159" s="159"/>
      <c r="E159" s="160"/>
      <c r="F159" s="160"/>
      <c r="G159" s="160"/>
      <c r="H159" s="160"/>
      <c r="I159" s="160"/>
      <c r="J159" s="160"/>
      <c r="K159" s="160"/>
      <c r="L159" s="160"/>
      <c r="M159" s="160"/>
      <c r="N159" s="160"/>
      <c r="O159" s="160"/>
      <c r="P159" s="160"/>
      <c r="Q159" s="160"/>
      <c r="R159" s="160"/>
      <c r="S159" s="160"/>
      <c r="T159" s="160"/>
      <c r="U159" s="160"/>
      <c r="V159" s="160"/>
      <c r="W159" s="160"/>
      <c r="X159" s="160"/>
      <c r="Y159" s="160"/>
      <c r="Z159" s="160"/>
      <c r="AA159" s="160"/>
      <c r="AB159" s="160"/>
      <c r="AC159" s="160"/>
      <c r="AD159" s="160"/>
      <c r="AE159" s="160"/>
      <c r="AF159" s="160"/>
      <c r="AG159" s="160"/>
      <c r="AH159" s="160"/>
      <c r="AI159" s="165" t="str">
        <f t="shared" si="2"/>
        <v/>
      </c>
      <c r="AJ159" s="94"/>
    </row>
    <row r="160" spans="1:36" ht="60" customHeight="1">
      <c r="A160" s="462"/>
      <c r="D160" s="159"/>
      <c r="E160" s="160"/>
      <c r="F160" s="160"/>
      <c r="G160" s="160"/>
      <c r="H160" s="160"/>
      <c r="I160" s="160"/>
      <c r="J160" s="160"/>
      <c r="K160" s="160"/>
      <c r="L160" s="160"/>
      <c r="M160" s="160"/>
      <c r="N160" s="160"/>
      <c r="O160" s="160"/>
      <c r="P160" s="160"/>
      <c r="Q160" s="160"/>
      <c r="R160" s="160"/>
      <c r="S160" s="160"/>
      <c r="T160" s="160"/>
      <c r="U160" s="160"/>
      <c r="V160" s="160"/>
      <c r="W160" s="160"/>
      <c r="X160" s="160"/>
      <c r="Y160" s="160"/>
      <c r="Z160" s="160"/>
      <c r="AA160" s="160"/>
      <c r="AB160" s="160"/>
      <c r="AC160" s="160"/>
      <c r="AD160" s="160"/>
      <c r="AE160" s="160"/>
      <c r="AF160" s="160"/>
      <c r="AG160" s="160"/>
      <c r="AH160" s="160"/>
      <c r="AI160" s="165" t="str">
        <f t="shared" si="2"/>
        <v/>
      </c>
      <c r="AJ160" s="94"/>
    </row>
    <row r="161" spans="1:36" ht="60" customHeight="1">
      <c r="A161" s="462"/>
      <c r="D161" s="159"/>
      <c r="E161" s="160"/>
      <c r="F161" s="160"/>
      <c r="G161" s="160"/>
      <c r="H161" s="160"/>
      <c r="I161" s="160"/>
      <c r="J161" s="160"/>
      <c r="K161" s="160"/>
      <c r="L161" s="160"/>
      <c r="M161" s="160"/>
      <c r="N161" s="160"/>
      <c r="O161" s="160"/>
      <c r="P161" s="160"/>
      <c r="Q161" s="160"/>
      <c r="R161" s="160"/>
      <c r="S161" s="160"/>
      <c r="T161" s="160"/>
      <c r="U161" s="160"/>
      <c r="V161" s="160"/>
      <c r="W161" s="160"/>
      <c r="X161" s="160"/>
      <c r="Y161" s="160"/>
      <c r="Z161" s="160"/>
      <c r="AA161" s="160"/>
      <c r="AB161" s="160"/>
      <c r="AC161" s="160"/>
      <c r="AD161" s="160"/>
      <c r="AE161" s="160"/>
      <c r="AF161" s="160"/>
      <c r="AG161" s="160"/>
      <c r="AH161" s="160"/>
      <c r="AI161" s="165" t="str">
        <f t="shared" si="2"/>
        <v/>
      </c>
      <c r="AJ161" s="94"/>
    </row>
    <row r="162" spans="1:36" ht="60" customHeight="1">
      <c r="A162" s="462"/>
      <c r="D162" s="159"/>
      <c r="E162" s="160"/>
      <c r="F162" s="160"/>
      <c r="G162" s="160"/>
      <c r="H162" s="160"/>
      <c r="I162" s="160"/>
      <c r="J162" s="160"/>
      <c r="K162" s="160"/>
      <c r="L162" s="160"/>
      <c r="M162" s="160"/>
      <c r="N162" s="160"/>
      <c r="O162" s="160"/>
      <c r="P162" s="160"/>
      <c r="Q162" s="160"/>
      <c r="R162" s="160"/>
      <c r="S162" s="160"/>
      <c r="T162" s="160"/>
      <c r="U162" s="160"/>
      <c r="V162" s="160"/>
      <c r="W162" s="160"/>
      <c r="X162" s="160"/>
      <c r="Y162" s="160"/>
      <c r="Z162" s="160"/>
      <c r="AA162" s="160"/>
      <c r="AB162" s="160"/>
      <c r="AC162" s="160"/>
      <c r="AD162" s="160"/>
      <c r="AE162" s="160"/>
      <c r="AF162" s="160"/>
      <c r="AG162" s="160"/>
      <c r="AH162" s="160"/>
      <c r="AI162" s="165" t="str">
        <f t="shared" si="2"/>
        <v/>
      </c>
      <c r="AJ162" s="94"/>
    </row>
    <row r="163" spans="1:36" ht="60" customHeight="1">
      <c r="A163" s="462"/>
      <c r="D163" s="159"/>
      <c r="E163" s="160"/>
      <c r="F163" s="160"/>
      <c r="G163" s="160"/>
      <c r="H163" s="160"/>
      <c r="I163" s="160"/>
      <c r="J163" s="160"/>
      <c r="K163" s="160"/>
      <c r="L163" s="160"/>
      <c r="M163" s="160"/>
      <c r="N163" s="160"/>
      <c r="O163" s="160"/>
      <c r="P163" s="160"/>
      <c r="Q163" s="160"/>
      <c r="R163" s="160"/>
      <c r="S163" s="160"/>
      <c r="T163" s="160"/>
      <c r="U163" s="160"/>
      <c r="V163" s="160"/>
      <c r="W163" s="160"/>
      <c r="X163" s="160"/>
      <c r="Y163" s="160"/>
      <c r="Z163" s="160"/>
      <c r="AA163" s="160"/>
      <c r="AB163" s="160"/>
      <c r="AC163" s="160"/>
      <c r="AD163" s="160"/>
      <c r="AE163" s="160"/>
      <c r="AF163" s="160"/>
      <c r="AG163" s="160"/>
      <c r="AH163" s="160"/>
      <c r="AI163" s="165" t="str">
        <f t="shared" si="2"/>
        <v/>
      </c>
      <c r="AJ163" s="94"/>
    </row>
    <row r="164" spans="1:36" ht="60" customHeight="1">
      <c r="A164" s="462"/>
      <c r="D164" s="159"/>
      <c r="E164" s="160"/>
      <c r="F164" s="160"/>
      <c r="G164" s="160"/>
      <c r="H164" s="160"/>
      <c r="I164" s="160"/>
      <c r="J164" s="160"/>
      <c r="K164" s="160"/>
      <c r="L164" s="160"/>
      <c r="M164" s="160"/>
      <c r="N164" s="160"/>
      <c r="O164" s="160"/>
      <c r="P164" s="160"/>
      <c r="Q164" s="160"/>
      <c r="R164" s="160"/>
      <c r="S164" s="160"/>
      <c r="T164" s="160"/>
      <c r="U164" s="160"/>
      <c r="V164" s="160"/>
      <c r="W164" s="160"/>
      <c r="X164" s="160"/>
      <c r="Y164" s="160"/>
      <c r="Z164" s="160"/>
      <c r="AA164" s="160"/>
      <c r="AB164" s="160"/>
      <c r="AC164" s="160"/>
      <c r="AD164" s="160"/>
      <c r="AE164" s="160"/>
      <c r="AF164" s="160"/>
      <c r="AG164" s="160"/>
      <c r="AH164" s="160"/>
      <c r="AI164" s="165" t="str">
        <f t="shared" si="2"/>
        <v/>
      </c>
      <c r="AJ164" s="94"/>
    </row>
    <row r="165" spans="1:36" ht="60" customHeight="1">
      <c r="A165" s="462"/>
      <c r="D165" s="159"/>
      <c r="E165" s="160"/>
      <c r="F165" s="160"/>
      <c r="G165" s="160"/>
      <c r="H165" s="160"/>
      <c r="I165" s="160"/>
      <c r="J165" s="160"/>
      <c r="K165" s="160"/>
      <c r="L165" s="160"/>
      <c r="M165" s="160"/>
      <c r="N165" s="160"/>
      <c r="O165" s="160"/>
      <c r="P165" s="160"/>
      <c r="Q165" s="160"/>
      <c r="R165" s="160"/>
      <c r="S165" s="160"/>
      <c r="T165" s="160"/>
      <c r="U165" s="160"/>
      <c r="V165" s="160"/>
      <c r="W165" s="160"/>
      <c r="X165" s="160"/>
      <c r="Y165" s="160"/>
      <c r="Z165" s="160"/>
      <c r="AA165" s="160"/>
      <c r="AB165" s="160"/>
      <c r="AC165" s="160"/>
      <c r="AD165" s="160"/>
      <c r="AE165" s="160"/>
      <c r="AF165" s="160"/>
      <c r="AG165" s="160"/>
      <c r="AH165" s="160"/>
      <c r="AI165" s="165" t="str">
        <f t="shared" si="2"/>
        <v/>
      </c>
      <c r="AJ165" s="94"/>
    </row>
    <row r="166" spans="1:36" ht="60" customHeight="1">
      <c r="A166" s="462"/>
      <c r="D166" s="159"/>
      <c r="E166" s="160"/>
      <c r="F166" s="160"/>
      <c r="G166" s="160"/>
      <c r="H166" s="160"/>
      <c r="I166" s="160"/>
      <c r="J166" s="160"/>
      <c r="K166" s="160"/>
      <c r="L166" s="160"/>
      <c r="M166" s="160"/>
      <c r="N166" s="160"/>
      <c r="O166" s="160"/>
      <c r="P166" s="160"/>
      <c r="Q166" s="160"/>
      <c r="R166" s="160"/>
      <c r="S166" s="160"/>
      <c r="T166" s="160"/>
      <c r="U166" s="160"/>
      <c r="V166" s="160"/>
      <c r="W166" s="160"/>
      <c r="X166" s="160"/>
      <c r="Y166" s="160"/>
      <c r="Z166" s="160"/>
      <c r="AA166" s="160"/>
      <c r="AB166" s="160"/>
      <c r="AC166" s="160"/>
      <c r="AD166" s="160"/>
      <c r="AE166" s="160"/>
      <c r="AF166" s="160"/>
      <c r="AG166" s="160"/>
      <c r="AH166" s="160"/>
      <c r="AI166" s="165" t="str">
        <f t="shared" ref="AI166:AI205" si="3">IF(A166="","",SUM(D166:AH166))</f>
        <v/>
      </c>
      <c r="AJ166" s="94"/>
    </row>
    <row r="167" spans="1:36" ht="60" customHeight="1">
      <c r="A167" s="462"/>
      <c r="D167" s="159"/>
      <c r="E167" s="160"/>
      <c r="F167" s="160"/>
      <c r="G167" s="160"/>
      <c r="H167" s="160"/>
      <c r="I167" s="160"/>
      <c r="J167" s="160"/>
      <c r="K167" s="160"/>
      <c r="L167" s="160"/>
      <c r="M167" s="160"/>
      <c r="N167" s="160"/>
      <c r="O167" s="160"/>
      <c r="P167" s="160"/>
      <c r="Q167" s="160"/>
      <c r="R167" s="160"/>
      <c r="S167" s="160"/>
      <c r="T167" s="160"/>
      <c r="U167" s="160"/>
      <c r="V167" s="160"/>
      <c r="W167" s="160"/>
      <c r="X167" s="160"/>
      <c r="Y167" s="160"/>
      <c r="Z167" s="160"/>
      <c r="AA167" s="160"/>
      <c r="AB167" s="160"/>
      <c r="AC167" s="160"/>
      <c r="AD167" s="160"/>
      <c r="AE167" s="160"/>
      <c r="AF167" s="160"/>
      <c r="AG167" s="160"/>
      <c r="AH167" s="160"/>
      <c r="AI167" s="165" t="str">
        <f t="shared" si="3"/>
        <v/>
      </c>
      <c r="AJ167" s="94"/>
    </row>
    <row r="168" spans="1:36" ht="60" customHeight="1">
      <c r="A168" s="462"/>
      <c r="D168" s="159"/>
      <c r="E168" s="160"/>
      <c r="F168" s="160"/>
      <c r="G168" s="160"/>
      <c r="H168" s="160"/>
      <c r="I168" s="160"/>
      <c r="J168" s="160"/>
      <c r="K168" s="160"/>
      <c r="L168" s="160"/>
      <c r="M168" s="160"/>
      <c r="N168" s="160"/>
      <c r="O168" s="160"/>
      <c r="P168" s="160"/>
      <c r="Q168" s="160"/>
      <c r="R168" s="160"/>
      <c r="S168" s="160"/>
      <c r="T168" s="160"/>
      <c r="U168" s="160"/>
      <c r="V168" s="160"/>
      <c r="W168" s="160"/>
      <c r="X168" s="160"/>
      <c r="Y168" s="160"/>
      <c r="Z168" s="160"/>
      <c r="AA168" s="160"/>
      <c r="AB168" s="160"/>
      <c r="AC168" s="160"/>
      <c r="AD168" s="160"/>
      <c r="AE168" s="160"/>
      <c r="AF168" s="160"/>
      <c r="AG168" s="160"/>
      <c r="AH168" s="160"/>
      <c r="AI168" s="165" t="str">
        <f t="shared" si="3"/>
        <v/>
      </c>
      <c r="AJ168" s="94"/>
    </row>
    <row r="169" spans="1:36" ht="60" customHeight="1">
      <c r="A169" s="462"/>
      <c r="D169" s="159"/>
      <c r="E169" s="160"/>
      <c r="F169" s="160"/>
      <c r="G169" s="160"/>
      <c r="H169" s="160"/>
      <c r="I169" s="160"/>
      <c r="J169" s="160"/>
      <c r="K169" s="160"/>
      <c r="L169" s="160"/>
      <c r="M169" s="160"/>
      <c r="N169" s="160"/>
      <c r="O169" s="160"/>
      <c r="P169" s="160"/>
      <c r="Q169" s="160"/>
      <c r="R169" s="160"/>
      <c r="S169" s="160"/>
      <c r="T169" s="160"/>
      <c r="U169" s="160"/>
      <c r="V169" s="160"/>
      <c r="W169" s="160"/>
      <c r="X169" s="160"/>
      <c r="Y169" s="160"/>
      <c r="Z169" s="160"/>
      <c r="AA169" s="160"/>
      <c r="AB169" s="160"/>
      <c r="AC169" s="160"/>
      <c r="AD169" s="160"/>
      <c r="AE169" s="160"/>
      <c r="AF169" s="160"/>
      <c r="AG169" s="160"/>
      <c r="AH169" s="160"/>
      <c r="AI169" s="165" t="str">
        <f t="shared" si="3"/>
        <v/>
      </c>
      <c r="AJ169" s="94"/>
    </row>
    <row r="170" spans="1:36" ht="60" customHeight="1">
      <c r="A170" s="462"/>
      <c r="D170" s="159"/>
      <c r="E170" s="160"/>
      <c r="F170" s="160"/>
      <c r="G170" s="160"/>
      <c r="H170" s="160"/>
      <c r="I170" s="160"/>
      <c r="J170" s="160"/>
      <c r="K170" s="160"/>
      <c r="L170" s="160"/>
      <c r="M170" s="160"/>
      <c r="N170" s="160"/>
      <c r="O170" s="160"/>
      <c r="P170" s="160"/>
      <c r="Q170" s="160"/>
      <c r="R170" s="160"/>
      <c r="S170" s="160"/>
      <c r="T170" s="160"/>
      <c r="U170" s="160"/>
      <c r="V170" s="160"/>
      <c r="W170" s="160"/>
      <c r="X170" s="160"/>
      <c r="Y170" s="160"/>
      <c r="Z170" s="160"/>
      <c r="AA170" s="160"/>
      <c r="AB170" s="160"/>
      <c r="AC170" s="160"/>
      <c r="AD170" s="160"/>
      <c r="AE170" s="160"/>
      <c r="AF170" s="160"/>
      <c r="AG170" s="160"/>
      <c r="AH170" s="160"/>
      <c r="AI170" s="165" t="str">
        <f t="shared" si="3"/>
        <v/>
      </c>
      <c r="AJ170" s="94"/>
    </row>
    <row r="171" spans="1:36" ht="60" customHeight="1">
      <c r="A171" s="462"/>
      <c r="D171" s="159"/>
      <c r="E171" s="160"/>
      <c r="F171" s="160"/>
      <c r="G171" s="160"/>
      <c r="H171" s="160"/>
      <c r="I171" s="160"/>
      <c r="J171" s="160"/>
      <c r="K171" s="160"/>
      <c r="L171" s="160"/>
      <c r="M171" s="160"/>
      <c r="N171" s="160"/>
      <c r="O171" s="160"/>
      <c r="P171" s="160"/>
      <c r="Q171" s="160"/>
      <c r="R171" s="160"/>
      <c r="S171" s="160"/>
      <c r="T171" s="160"/>
      <c r="U171" s="160"/>
      <c r="V171" s="160"/>
      <c r="W171" s="160"/>
      <c r="X171" s="160"/>
      <c r="Y171" s="160"/>
      <c r="Z171" s="160"/>
      <c r="AA171" s="160"/>
      <c r="AB171" s="160"/>
      <c r="AC171" s="160"/>
      <c r="AD171" s="160"/>
      <c r="AE171" s="160"/>
      <c r="AF171" s="160"/>
      <c r="AG171" s="160"/>
      <c r="AH171" s="160"/>
      <c r="AI171" s="165" t="str">
        <f t="shared" si="3"/>
        <v/>
      </c>
      <c r="AJ171" s="94"/>
    </row>
    <row r="172" spans="1:36" ht="60" customHeight="1">
      <c r="A172" s="462"/>
      <c r="D172" s="159"/>
      <c r="E172" s="160"/>
      <c r="F172" s="160"/>
      <c r="G172" s="160"/>
      <c r="H172" s="160"/>
      <c r="I172" s="160"/>
      <c r="J172" s="160"/>
      <c r="K172" s="160"/>
      <c r="L172" s="160"/>
      <c r="M172" s="160"/>
      <c r="N172" s="160"/>
      <c r="O172" s="160"/>
      <c r="P172" s="160"/>
      <c r="Q172" s="160"/>
      <c r="R172" s="160"/>
      <c r="S172" s="160"/>
      <c r="T172" s="160"/>
      <c r="U172" s="160"/>
      <c r="V172" s="160"/>
      <c r="W172" s="160"/>
      <c r="X172" s="160"/>
      <c r="Y172" s="160"/>
      <c r="Z172" s="160"/>
      <c r="AA172" s="160"/>
      <c r="AB172" s="160"/>
      <c r="AC172" s="160"/>
      <c r="AD172" s="160"/>
      <c r="AE172" s="160"/>
      <c r="AF172" s="160"/>
      <c r="AG172" s="160"/>
      <c r="AH172" s="160"/>
      <c r="AI172" s="165" t="str">
        <f t="shared" si="3"/>
        <v/>
      </c>
      <c r="AJ172" s="94"/>
    </row>
    <row r="173" spans="1:36" ht="60" customHeight="1">
      <c r="A173" s="462"/>
      <c r="D173" s="159"/>
      <c r="E173" s="160"/>
      <c r="F173" s="160"/>
      <c r="G173" s="160"/>
      <c r="H173" s="160"/>
      <c r="I173" s="160"/>
      <c r="J173" s="160"/>
      <c r="K173" s="160"/>
      <c r="L173" s="160"/>
      <c r="M173" s="160"/>
      <c r="N173" s="160"/>
      <c r="O173" s="160"/>
      <c r="P173" s="160"/>
      <c r="Q173" s="160"/>
      <c r="R173" s="160"/>
      <c r="S173" s="160"/>
      <c r="T173" s="160"/>
      <c r="U173" s="160"/>
      <c r="V173" s="160"/>
      <c r="W173" s="160"/>
      <c r="X173" s="160"/>
      <c r="Y173" s="160"/>
      <c r="Z173" s="160"/>
      <c r="AA173" s="160"/>
      <c r="AB173" s="160"/>
      <c r="AC173" s="160"/>
      <c r="AD173" s="160"/>
      <c r="AE173" s="160"/>
      <c r="AF173" s="160"/>
      <c r="AG173" s="160"/>
      <c r="AH173" s="160"/>
      <c r="AI173" s="165" t="str">
        <f t="shared" si="3"/>
        <v/>
      </c>
      <c r="AJ173" s="94"/>
    </row>
    <row r="174" spans="1:36" ht="60" customHeight="1">
      <c r="A174" s="462"/>
      <c r="D174" s="159"/>
      <c r="E174" s="160"/>
      <c r="F174" s="160"/>
      <c r="G174" s="160"/>
      <c r="H174" s="160"/>
      <c r="I174" s="160"/>
      <c r="J174" s="160"/>
      <c r="K174" s="160"/>
      <c r="L174" s="160"/>
      <c r="M174" s="160"/>
      <c r="N174" s="160"/>
      <c r="O174" s="160"/>
      <c r="P174" s="160"/>
      <c r="Q174" s="160"/>
      <c r="R174" s="160"/>
      <c r="S174" s="160"/>
      <c r="T174" s="160"/>
      <c r="U174" s="160"/>
      <c r="V174" s="160"/>
      <c r="W174" s="160"/>
      <c r="X174" s="160"/>
      <c r="Y174" s="160"/>
      <c r="Z174" s="160"/>
      <c r="AA174" s="160"/>
      <c r="AB174" s="160"/>
      <c r="AC174" s="160"/>
      <c r="AD174" s="160"/>
      <c r="AE174" s="160"/>
      <c r="AF174" s="160"/>
      <c r="AG174" s="160"/>
      <c r="AH174" s="160"/>
      <c r="AI174" s="165" t="str">
        <f t="shared" si="3"/>
        <v/>
      </c>
      <c r="AJ174" s="94"/>
    </row>
    <row r="175" spans="1:36" ht="60" customHeight="1">
      <c r="A175" s="462"/>
      <c r="D175" s="159"/>
      <c r="E175" s="160"/>
      <c r="F175" s="160"/>
      <c r="G175" s="160"/>
      <c r="H175" s="160"/>
      <c r="I175" s="160"/>
      <c r="J175" s="160"/>
      <c r="K175" s="160"/>
      <c r="L175" s="160"/>
      <c r="M175" s="160"/>
      <c r="N175" s="160"/>
      <c r="O175" s="160"/>
      <c r="P175" s="160"/>
      <c r="Q175" s="160"/>
      <c r="R175" s="160"/>
      <c r="S175" s="160"/>
      <c r="T175" s="160"/>
      <c r="U175" s="160"/>
      <c r="V175" s="160"/>
      <c r="W175" s="160"/>
      <c r="X175" s="160"/>
      <c r="Y175" s="160"/>
      <c r="Z175" s="160"/>
      <c r="AA175" s="160"/>
      <c r="AB175" s="160"/>
      <c r="AC175" s="160"/>
      <c r="AD175" s="160"/>
      <c r="AE175" s="160"/>
      <c r="AF175" s="160"/>
      <c r="AG175" s="160"/>
      <c r="AH175" s="160"/>
      <c r="AI175" s="165" t="str">
        <f t="shared" si="3"/>
        <v/>
      </c>
      <c r="AJ175" s="94"/>
    </row>
    <row r="176" spans="1:36" ht="60" customHeight="1">
      <c r="A176" s="462"/>
      <c r="D176" s="159"/>
      <c r="E176" s="160"/>
      <c r="F176" s="160"/>
      <c r="G176" s="160"/>
      <c r="H176" s="160"/>
      <c r="I176" s="160"/>
      <c r="J176" s="160"/>
      <c r="K176" s="160"/>
      <c r="L176" s="160"/>
      <c r="M176" s="160"/>
      <c r="N176" s="160"/>
      <c r="O176" s="160"/>
      <c r="P176" s="160"/>
      <c r="Q176" s="160"/>
      <c r="R176" s="160"/>
      <c r="S176" s="160"/>
      <c r="T176" s="160"/>
      <c r="U176" s="160"/>
      <c r="V176" s="160"/>
      <c r="W176" s="160"/>
      <c r="X176" s="160"/>
      <c r="Y176" s="160"/>
      <c r="Z176" s="160"/>
      <c r="AA176" s="160"/>
      <c r="AB176" s="160"/>
      <c r="AC176" s="160"/>
      <c r="AD176" s="160"/>
      <c r="AE176" s="160"/>
      <c r="AF176" s="160"/>
      <c r="AG176" s="160"/>
      <c r="AH176" s="160"/>
      <c r="AI176" s="165" t="str">
        <f t="shared" si="3"/>
        <v/>
      </c>
      <c r="AJ176" s="94"/>
    </row>
    <row r="177" spans="1:36" ht="60" customHeight="1">
      <c r="A177" s="462"/>
      <c r="D177" s="159"/>
      <c r="E177" s="160"/>
      <c r="F177" s="160"/>
      <c r="G177" s="160"/>
      <c r="H177" s="160"/>
      <c r="I177" s="160"/>
      <c r="J177" s="160"/>
      <c r="K177" s="160"/>
      <c r="L177" s="160"/>
      <c r="M177" s="160"/>
      <c r="N177" s="160"/>
      <c r="O177" s="160"/>
      <c r="P177" s="160"/>
      <c r="Q177" s="160"/>
      <c r="R177" s="160"/>
      <c r="S177" s="160"/>
      <c r="T177" s="160"/>
      <c r="U177" s="160"/>
      <c r="V177" s="160"/>
      <c r="W177" s="160"/>
      <c r="X177" s="160"/>
      <c r="Y177" s="160"/>
      <c r="Z177" s="160"/>
      <c r="AA177" s="160"/>
      <c r="AB177" s="160"/>
      <c r="AC177" s="160"/>
      <c r="AD177" s="160"/>
      <c r="AE177" s="160"/>
      <c r="AF177" s="160"/>
      <c r="AG177" s="160"/>
      <c r="AH177" s="160"/>
      <c r="AI177" s="165" t="str">
        <f t="shared" si="3"/>
        <v/>
      </c>
      <c r="AJ177" s="94"/>
    </row>
    <row r="178" spans="1:36" ht="60" customHeight="1">
      <c r="A178" s="462"/>
      <c r="D178" s="159"/>
      <c r="E178" s="160"/>
      <c r="F178" s="160"/>
      <c r="G178" s="160"/>
      <c r="H178" s="160"/>
      <c r="I178" s="160"/>
      <c r="J178" s="160"/>
      <c r="K178" s="160"/>
      <c r="L178" s="160"/>
      <c r="M178" s="160"/>
      <c r="N178" s="160"/>
      <c r="O178" s="160"/>
      <c r="P178" s="160"/>
      <c r="Q178" s="160"/>
      <c r="R178" s="160"/>
      <c r="S178" s="160"/>
      <c r="T178" s="160"/>
      <c r="U178" s="160"/>
      <c r="V178" s="160"/>
      <c r="W178" s="160"/>
      <c r="X178" s="160"/>
      <c r="Y178" s="160"/>
      <c r="Z178" s="160"/>
      <c r="AA178" s="160"/>
      <c r="AB178" s="160"/>
      <c r="AC178" s="160"/>
      <c r="AD178" s="160"/>
      <c r="AE178" s="160"/>
      <c r="AF178" s="160"/>
      <c r="AG178" s="160"/>
      <c r="AH178" s="160"/>
      <c r="AI178" s="165" t="str">
        <f t="shared" si="3"/>
        <v/>
      </c>
      <c r="AJ178" s="94"/>
    </row>
    <row r="179" spans="1:36" ht="60" customHeight="1">
      <c r="A179" s="462"/>
      <c r="D179" s="159"/>
      <c r="E179" s="160"/>
      <c r="F179" s="160"/>
      <c r="G179" s="160"/>
      <c r="H179" s="160"/>
      <c r="I179" s="160"/>
      <c r="J179" s="160"/>
      <c r="K179" s="160"/>
      <c r="L179" s="160"/>
      <c r="M179" s="160"/>
      <c r="N179" s="160"/>
      <c r="O179" s="160"/>
      <c r="P179" s="160"/>
      <c r="Q179" s="160"/>
      <c r="R179" s="160"/>
      <c r="S179" s="160"/>
      <c r="T179" s="160"/>
      <c r="U179" s="160"/>
      <c r="V179" s="160"/>
      <c r="W179" s="160"/>
      <c r="X179" s="160"/>
      <c r="Y179" s="160"/>
      <c r="Z179" s="160"/>
      <c r="AA179" s="160"/>
      <c r="AB179" s="160"/>
      <c r="AC179" s="160"/>
      <c r="AD179" s="160"/>
      <c r="AE179" s="160"/>
      <c r="AF179" s="160"/>
      <c r="AG179" s="160"/>
      <c r="AH179" s="160"/>
      <c r="AI179" s="165" t="str">
        <f t="shared" si="3"/>
        <v/>
      </c>
      <c r="AJ179" s="94"/>
    </row>
    <row r="180" spans="1:36" ht="60" customHeight="1">
      <c r="A180" s="462"/>
      <c r="D180" s="159"/>
      <c r="E180" s="160"/>
      <c r="F180" s="160"/>
      <c r="G180" s="160"/>
      <c r="H180" s="160"/>
      <c r="I180" s="160"/>
      <c r="J180" s="160"/>
      <c r="K180" s="160"/>
      <c r="L180" s="160"/>
      <c r="M180" s="160"/>
      <c r="N180" s="160"/>
      <c r="O180" s="160"/>
      <c r="P180" s="160"/>
      <c r="Q180" s="160"/>
      <c r="R180" s="160"/>
      <c r="S180" s="160"/>
      <c r="T180" s="160"/>
      <c r="U180" s="160"/>
      <c r="V180" s="160"/>
      <c r="W180" s="160"/>
      <c r="X180" s="160"/>
      <c r="Y180" s="160"/>
      <c r="Z180" s="160"/>
      <c r="AA180" s="160"/>
      <c r="AB180" s="160"/>
      <c r="AC180" s="160"/>
      <c r="AD180" s="160"/>
      <c r="AE180" s="160"/>
      <c r="AF180" s="160"/>
      <c r="AG180" s="160"/>
      <c r="AH180" s="160"/>
      <c r="AI180" s="165" t="str">
        <f t="shared" si="3"/>
        <v/>
      </c>
      <c r="AJ180" s="94"/>
    </row>
    <row r="181" spans="1:36" ht="60" customHeight="1">
      <c r="A181" s="462"/>
      <c r="D181" s="159"/>
      <c r="E181" s="160"/>
      <c r="F181" s="160"/>
      <c r="G181" s="160"/>
      <c r="H181" s="160"/>
      <c r="I181" s="160"/>
      <c r="J181" s="160"/>
      <c r="K181" s="160"/>
      <c r="L181" s="160"/>
      <c r="M181" s="160"/>
      <c r="N181" s="160"/>
      <c r="O181" s="160"/>
      <c r="P181" s="160"/>
      <c r="Q181" s="160"/>
      <c r="R181" s="160"/>
      <c r="S181" s="160"/>
      <c r="T181" s="160"/>
      <c r="U181" s="160"/>
      <c r="V181" s="160"/>
      <c r="W181" s="160"/>
      <c r="X181" s="160"/>
      <c r="Y181" s="160"/>
      <c r="Z181" s="160"/>
      <c r="AA181" s="160"/>
      <c r="AB181" s="160"/>
      <c r="AC181" s="160"/>
      <c r="AD181" s="160"/>
      <c r="AE181" s="160"/>
      <c r="AF181" s="160"/>
      <c r="AG181" s="160"/>
      <c r="AH181" s="160"/>
      <c r="AI181" s="165" t="str">
        <f t="shared" si="3"/>
        <v/>
      </c>
      <c r="AJ181" s="94"/>
    </row>
    <row r="182" spans="1:36" ht="60" customHeight="1">
      <c r="A182" s="462"/>
      <c r="D182" s="159"/>
      <c r="E182" s="160"/>
      <c r="F182" s="160"/>
      <c r="G182" s="160"/>
      <c r="H182" s="160"/>
      <c r="I182" s="160"/>
      <c r="J182" s="160"/>
      <c r="K182" s="160"/>
      <c r="L182" s="160"/>
      <c r="M182" s="160"/>
      <c r="N182" s="160"/>
      <c r="O182" s="160"/>
      <c r="P182" s="160"/>
      <c r="Q182" s="160"/>
      <c r="R182" s="160"/>
      <c r="S182" s="160"/>
      <c r="T182" s="160"/>
      <c r="U182" s="160"/>
      <c r="V182" s="160"/>
      <c r="W182" s="160"/>
      <c r="X182" s="160"/>
      <c r="Y182" s="160"/>
      <c r="Z182" s="160"/>
      <c r="AA182" s="160"/>
      <c r="AB182" s="160"/>
      <c r="AC182" s="160"/>
      <c r="AD182" s="160"/>
      <c r="AE182" s="160"/>
      <c r="AF182" s="160"/>
      <c r="AG182" s="160"/>
      <c r="AH182" s="160"/>
      <c r="AI182" s="165" t="str">
        <f t="shared" si="3"/>
        <v/>
      </c>
      <c r="AJ182" s="94"/>
    </row>
    <row r="183" spans="1:36" ht="60" customHeight="1">
      <c r="A183" s="462"/>
      <c r="D183" s="159"/>
      <c r="E183" s="160"/>
      <c r="F183" s="160"/>
      <c r="G183" s="160"/>
      <c r="H183" s="160"/>
      <c r="I183" s="160"/>
      <c r="J183" s="160"/>
      <c r="K183" s="160"/>
      <c r="L183" s="160"/>
      <c r="M183" s="160"/>
      <c r="N183" s="160"/>
      <c r="O183" s="160"/>
      <c r="P183" s="160"/>
      <c r="Q183" s="160"/>
      <c r="R183" s="160"/>
      <c r="S183" s="160"/>
      <c r="T183" s="160"/>
      <c r="U183" s="160"/>
      <c r="V183" s="160"/>
      <c r="W183" s="160"/>
      <c r="X183" s="160"/>
      <c r="Y183" s="160"/>
      <c r="Z183" s="160"/>
      <c r="AA183" s="160"/>
      <c r="AB183" s="160"/>
      <c r="AC183" s="160"/>
      <c r="AD183" s="160"/>
      <c r="AE183" s="160"/>
      <c r="AF183" s="160"/>
      <c r="AG183" s="160"/>
      <c r="AH183" s="160"/>
      <c r="AI183" s="165" t="str">
        <f t="shared" si="3"/>
        <v/>
      </c>
      <c r="AJ183" s="94"/>
    </row>
    <row r="184" spans="1:36" ht="60" customHeight="1">
      <c r="A184" s="462"/>
      <c r="D184" s="159"/>
      <c r="E184" s="160"/>
      <c r="F184" s="160"/>
      <c r="G184" s="160"/>
      <c r="H184" s="160"/>
      <c r="I184" s="160"/>
      <c r="J184" s="160"/>
      <c r="K184" s="160"/>
      <c r="L184" s="160"/>
      <c r="M184" s="160"/>
      <c r="N184" s="160"/>
      <c r="O184" s="160"/>
      <c r="P184" s="160"/>
      <c r="Q184" s="160"/>
      <c r="R184" s="160"/>
      <c r="S184" s="160"/>
      <c r="T184" s="160"/>
      <c r="U184" s="160"/>
      <c r="V184" s="160"/>
      <c r="W184" s="160"/>
      <c r="X184" s="160"/>
      <c r="Y184" s="160"/>
      <c r="Z184" s="160"/>
      <c r="AA184" s="160"/>
      <c r="AB184" s="160"/>
      <c r="AC184" s="160"/>
      <c r="AD184" s="160"/>
      <c r="AE184" s="160"/>
      <c r="AF184" s="160"/>
      <c r="AG184" s="160"/>
      <c r="AH184" s="160"/>
      <c r="AI184" s="165" t="str">
        <f t="shared" si="3"/>
        <v/>
      </c>
      <c r="AJ184" s="94"/>
    </row>
    <row r="185" spans="1:36" ht="60" customHeight="1">
      <c r="A185" s="462"/>
      <c r="D185" s="159"/>
      <c r="E185" s="160"/>
      <c r="F185" s="160"/>
      <c r="G185" s="160"/>
      <c r="H185" s="160"/>
      <c r="I185" s="160"/>
      <c r="J185" s="160"/>
      <c r="K185" s="160"/>
      <c r="L185" s="160"/>
      <c r="M185" s="160"/>
      <c r="N185" s="160"/>
      <c r="O185" s="160"/>
      <c r="P185" s="160"/>
      <c r="Q185" s="160"/>
      <c r="R185" s="160"/>
      <c r="S185" s="160"/>
      <c r="T185" s="160"/>
      <c r="U185" s="160"/>
      <c r="V185" s="160"/>
      <c r="W185" s="160"/>
      <c r="X185" s="160"/>
      <c r="Y185" s="160"/>
      <c r="Z185" s="160"/>
      <c r="AA185" s="160"/>
      <c r="AB185" s="160"/>
      <c r="AC185" s="160"/>
      <c r="AD185" s="160"/>
      <c r="AE185" s="160"/>
      <c r="AF185" s="160"/>
      <c r="AG185" s="160"/>
      <c r="AH185" s="160"/>
      <c r="AI185" s="165" t="str">
        <f t="shared" si="3"/>
        <v/>
      </c>
      <c r="AJ185" s="94"/>
    </row>
    <row r="186" spans="1:36" ht="60" customHeight="1">
      <c r="A186" s="462"/>
      <c r="D186" s="159"/>
      <c r="E186" s="160"/>
      <c r="F186" s="160"/>
      <c r="G186" s="160"/>
      <c r="H186" s="160"/>
      <c r="I186" s="160"/>
      <c r="J186" s="160"/>
      <c r="K186" s="160"/>
      <c r="L186" s="160"/>
      <c r="M186" s="160"/>
      <c r="N186" s="160"/>
      <c r="O186" s="160"/>
      <c r="P186" s="160"/>
      <c r="Q186" s="160"/>
      <c r="R186" s="160"/>
      <c r="S186" s="160"/>
      <c r="T186" s="160"/>
      <c r="U186" s="160"/>
      <c r="V186" s="160"/>
      <c r="W186" s="160"/>
      <c r="X186" s="160"/>
      <c r="Y186" s="160"/>
      <c r="Z186" s="160"/>
      <c r="AA186" s="160"/>
      <c r="AB186" s="160"/>
      <c r="AC186" s="160"/>
      <c r="AD186" s="160"/>
      <c r="AE186" s="160"/>
      <c r="AF186" s="160"/>
      <c r="AG186" s="160"/>
      <c r="AH186" s="160"/>
      <c r="AI186" s="165" t="str">
        <f t="shared" si="3"/>
        <v/>
      </c>
      <c r="AJ186" s="94"/>
    </row>
    <row r="187" spans="1:36" ht="60" customHeight="1">
      <c r="A187" s="462"/>
      <c r="D187" s="159"/>
      <c r="E187" s="160"/>
      <c r="F187" s="160"/>
      <c r="G187" s="160"/>
      <c r="H187" s="160"/>
      <c r="I187" s="160"/>
      <c r="J187" s="160"/>
      <c r="K187" s="160"/>
      <c r="L187" s="160"/>
      <c r="M187" s="160"/>
      <c r="N187" s="160"/>
      <c r="O187" s="160"/>
      <c r="P187" s="160"/>
      <c r="Q187" s="160"/>
      <c r="R187" s="160"/>
      <c r="S187" s="160"/>
      <c r="T187" s="160"/>
      <c r="U187" s="160"/>
      <c r="V187" s="160"/>
      <c r="W187" s="160"/>
      <c r="X187" s="160"/>
      <c r="Y187" s="160"/>
      <c r="Z187" s="160"/>
      <c r="AA187" s="160"/>
      <c r="AB187" s="160"/>
      <c r="AC187" s="160"/>
      <c r="AD187" s="160"/>
      <c r="AE187" s="160"/>
      <c r="AF187" s="160"/>
      <c r="AG187" s="160"/>
      <c r="AH187" s="160"/>
      <c r="AI187" s="165" t="str">
        <f t="shared" si="3"/>
        <v/>
      </c>
      <c r="AJ187" s="94"/>
    </row>
    <row r="188" spans="1:36" ht="60" customHeight="1">
      <c r="A188" s="462"/>
      <c r="D188" s="159"/>
      <c r="E188" s="160"/>
      <c r="F188" s="160"/>
      <c r="G188" s="160"/>
      <c r="H188" s="160"/>
      <c r="I188" s="160"/>
      <c r="J188" s="160"/>
      <c r="K188" s="160"/>
      <c r="L188" s="160"/>
      <c r="M188" s="160"/>
      <c r="N188" s="160"/>
      <c r="O188" s="160"/>
      <c r="P188" s="160"/>
      <c r="Q188" s="160"/>
      <c r="R188" s="160"/>
      <c r="S188" s="160"/>
      <c r="T188" s="160"/>
      <c r="U188" s="160"/>
      <c r="V188" s="160"/>
      <c r="W188" s="160"/>
      <c r="X188" s="160"/>
      <c r="Y188" s="160"/>
      <c r="Z188" s="160"/>
      <c r="AA188" s="160"/>
      <c r="AB188" s="160"/>
      <c r="AC188" s="160"/>
      <c r="AD188" s="160"/>
      <c r="AE188" s="160"/>
      <c r="AF188" s="160"/>
      <c r="AG188" s="160"/>
      <c r="AH188" s="160"/>
      <c r="AI188" s="165" t="str">
        <f t="shared" si="3"/>
        <v/>
      </c>
      <c r="AJ188" s="94"/>
    </row>
    <row r="189" spans="1:36" ht="60" customHeight="1">
      <c r="A189" s="462"/>
      <c r="D189" s="159"/>
      <c r="E189" s="160"/>
      <c r="F189" s="160"/>
      <c r="G189" s="160"/>
      <c r="H189" s="160"/>
      <c r="I189" s="160"/>
      <c r="J189" s="160"/>
      <c r="K189" s="160"/>
      <c r="L189" s="160"/>
      <c r="M189" s="160"/>
      <c r="N189" s="160"/>
      <c r="O189" s="160"/>
      <c r="P189" s="160"/>
      <c r="Q189" s="160"/>
      <c r="R189" s="160"/>
      <c r="S189" s="160"/>
      <c r="T189" s="160"/>
      <c r="U189" s="160"/>
      <c r="V189" s="160"/>
      <c r="W189" s="160"/>
      <c r="X189" s="160"/>
      <c r="Y189" s="160"/>
      <c r="Z189" s="160"/>
      <c r="AA189" s="160"/>
      <c r="AB189" s="160"/>
      <c r="AC189" s="160"/>
      <c r="AD189" s="160"/>
      <c r="AE189" s="160"/>
      <c r="AF189" s="160"/>
      <c r="AG189" s="160"/>
      <c r="AH189" s="160"/>
      <c r="AI189" s="165" t="str">
        <f t="shared" si="3"/>
        <v/>
      </c>
      <c r="AJ189" s="94"/>
    </row>
    <row r="190" spans="1:36" ht="60" customHeight="1">
      <c r="A190" s="462"/>
      <c r="D190" s="159"/>
      <c r="E190" s="160"/>
      <c r="F190" s="160"/>
      <c r="G190" s="160"/>
      <c r="H190" s="160"/>
      <c r="I190" s="160"/>
      <c r="J190" s="160"/>
      <c r="K190" s="160"/>
      <c r="L190" s="160"/>
      <c r="M190" s="160"/>
      <c r="N190" s="160"/>
      <c r="O190" s="160"/>
      <c r="P190" s="160"/>
      <c r="Q190" s="160"/>
      <c r="R190" s="160"/>
      <c r="S190" s="160"/>
      <c r="T190" s="160"/>
      <c r="U190" s="160"/>
      <c r="V190" s="160"/>
      <c r="W190" s="160"/>
      <c r="X190" s="160"/>
      <c r="Y190" s="160"/>
      <c r="Z190" s="160"/>
      <c r="AA190" s="160"/>
      <c r="AB190" s="160"/>
      <c r="AC190" s="160"/>
      <c r="AD190" s="160"/>
      <c r="AE190" s="160"/>
      <c r="AF190" s="160"/>
      <c r="AG190" s="160"/>
      <c r="AH190" s="160"/>
      <c r="AI190" s="165" t="str">
        <f t="shared" si="3"/>
        <v/>
      </c>
      <c r="AJ190" s="94"/>
    </row>
    <row r="191" spans="1:36" ht="60" customHeight="1">
      <c r="A191" s="462"/>
      <c r="D191" s="159"/>
      <c r="E191" s="160"/>
      <c r="F191" s="160"/>
      <c r="G191" s="160"/>
      <c r="H191" s="160"/>
      <c r="I191" s="160"/>
      <c r="J191" s="160"/>
      <c r="K191" s="160"/>
      <c r="L191" s="160"/>
      <c r="M191" s="160"/>
      <c r="N191" s="160"/>
      <c r="O191" s="160"/>
      <c r="P191" s="160"/>
      <c r="Q191" s="160"/>
      <c r="R191" s="160"/>
      <c r="S191" s="160"/>
      <c r="T191" s="160"/>
      <c r="U191" s="160"/>
      <c r="V191" s="160"/>
      <c r="W191" s="160"/>
      <c r="X191" s="160"/>
      <c r="Y191" s="160"/>
      <c r="Z191" s="160"/>
      <c r="AA191" s="160"/>
      <c r="AB191" s="160"/>
      <c r="AC191" s="160"/>
      <c r="AD191" s="160"/>
      <c r="AE191" s="160"/>
      <c r="AF191" s="160"/>
      <c r="AG191" s="160"/>
      <c r="AH191" s="160"/>
      <c r="AI191" s="165" t="str">
        <f t="shared" si="3"/>
        <v/>
      </c>
      <c r="AJ191" s="94"/>
    </row>
    <row r="192" spans="1:36" ht="60" customHeight="1">
      <c r="A192" s="462"/>
      <c r="D192" s="159"/>
      <c r="E192" s="160"/>
      <c r="F192" s="160"/>
      <c r="G192" s="160"/>
      <c r="H192" s="160"/>
      <c r="I192" s="160"/>
      <c r="J192" s="160"/>
      <c r="K192" s="160"/>
      <c r="L192" s="160"/>
      <c r="M192" s="160"/>
      <c r="N192" s="160"/>
      <c r="O192" s="160"/>
      <c r="P192" s="160"/>
      <c r="Q192" s="160"/>
      <c r="R192" s="160"/>
      <c r="S192" s="160"/>
      <c r="T192" s="160"/>
      <c r="U192" s="160"/>
      <c r="V192" s="160"/>
      <c r="W192" s="160"/>
      <c r="X192" s="160"/>
      <c r="Y192" s="160"/>
      <c r="Z192" s="160"/>
      <c r="AA192" s="160"/>
      <c r="AB192" s="160"/>
      <c r="AC192" s="160"/>
      <c r="AD192" s="160"/>
      <c r="AE192" s="160"/>
      <c r="AF192" s="160"/>
      <c r="AG192" s="160"/>
      <c r="AH192" s="160"/>
      <c r="AI192" s="165" t="str">
        <f t="shared" si="3"/>
        <v/>
      </c>
      <c r="AJ192" s="94"/>
    </row>
    <row r="193" spans="1:36" ht="60" customHeight="1">
      <c r="A193" s="462"/>
      <c r="D193" s="159"/>
      <c r="E193" s="160"/>
      <c r="F193" s="160"/>
      <c r="G193" s="160"/>
      <c r="H193" s="160"/>
      <c r="I193" s="160"/>
      <c r="J193" s="160"/>
      <c r="K193" s="160"/>
      <c r="L193" s="160"/>
      <c r="M193" s="160"/>
      <c r="N193" s="160"/>
      <c r="O193" s="160"/>
      <c r="P193" s="160"/>
      <c r="Q193" s="160"/>
      <c r="R193" s="160"/>
      <c r="S193" s="160"/>
      <c r="T193" s="160"/>
      <c r="U193" s="160"/>
      <c r="V193" s="160"/>
      <c r="W193" s="160"/>
      <c r="X193" s="160"/>
      <c r="Y193" s="160"/>
      <c r="Z193" s="160"/>
      <c r="AA193" s="160"/>
      <c r="AB193" s="160"/>
      <c r="AC193" s="160"/>
      <c r="AD193" s="160"/>
      <c r="AE193" s="160"/>
      <c r="AF193" s="160"/>
      <c r="AG193" s="160"/>
      <c r="AH193" s="160"/>
      <c r="AI193" s="165" t="str">
        <f t="shared" si="3"/>
        <v/>
      </c>
      <c r="AJ193" s="94"/>
    </row>
    <row r="194" spans="1:36" ht="60" customHeight="1">
      <c r="A194" s="462"/>
      <c r="D194" s="159"/>
      <c r="E194" s="160"/>
      <c r="F194" s="160"/>
      <c r="G194" s="160"/>
      <c r="H194" s="160"/>
      <c r="I194" s="160"/>
      <c r="J194" s="160"/>
      <c r="K194" s="160"/>
      <c r="L194" s="160"/>
      <c r="M194" s="160"/>
      <c r="N194" s="160"/>
      <c r="O194" s="160"/>
      <c r="P194" s="160"/>
      <c r="Q194" s="160"/>
      <c r="R194" s="160"/>
      <c r="S194" s="160"/>
      <c r="T194" s="160"/>
      <c r="U194" s="160"/>
      <c r="V194" s="160"/>
      <c r="W194" s="160"/>
      <c r="X194" s="160"/>
      <c r="Y194" s="160"/>
      <c r="Z194" s="160"/>
      <c r="AA194" s="160"/>
      <c r="AB194" s="160"/>
      <c r="AC194" s="160"/>
      <c r="AD194" s="160"/>
      <c r="AE194" s="160"/>
      <c r="AF194" s="160"/>
      <c r="AG194" s="160"/>
      <c r="AH194" s="160"/>
      <c r="AI194" s="165" t="str">
        <f t="shared" si="3"/>
        <v/>
      </c>
      <c r="AJ194" s="94"/>
    </row>
    <row r="195" spans="1:36" ht="60" customHeight="1">
      <c r="A195" s="462"/>
      <c r="D195" s="159"/>
      <c r="E195" s="160"/>
      <c r="F195" s="160"/>
      <c r="G195" s="160"/>
      <c r="H195" s="160"/>
      <c r="I195" s="160"/>
      <c r="J195" s="160"/>
      <c r="K195" s="160"/>
      <c r="L195" s="160"/>
      <c r="M195" s="160"/>
      <c r="N195" s="160"/>
      <c r="O195" s="160"/>
      <c r="P195" s="160"/>
      <c r="Q195" s="160"/>
      <c r="R195" s="160"/>
      <c r="S195" s="160"/>
      <c r="T195" s="160"/>
      <c r="U195" s="160"/>
      <c r="V195" s="160"/>
      <c r="W195" s="160"/>
      <c r="X195" s="160"/>
      <c r="Y195" s="160"/>
      <c r="Z195" s="160"/>
      <c r="AA195" s="160"/>
      <c r="AB195" s="160"/>
      <c r="AC195" s="160"/>
      <c r="AD195" s="160"/>
      <c r="AE195" s="160"/>
      <c r="AF195" s="160"/>
      <c r="AG195" s="160"/>
      <c r="AH195" s="160"/>
      <c r="AI195" s="165" t="str">
        <f t="shared" si="3"/>
        <v/>
      </c>
      <c r="AJ195" s="94"/>
    </row>
    <row r="196" spans="1:36" ht="60" customHeight="1">
      <c r="A196" s="462"/>
      <c r="D196" s="159"/>
      <c r="E196" s="160"/>
      <c r="F196" s="160"/>
      <c r="G196" s="160"/>
      <c r="H196" s="160"/>
      <c r="I196" s="160"/>
      <c r="J196" s="160"/>
      <c r="K196" s="160"/>
      <c r="L196" s="160"/>
      <c r="M196" s="160"/>
      <c r="N196" s="160"/>
      <c r="O196" s="160"/>
      <c r="P196" s="160"/>
      <c r="Q196" s="160"/>
      <c r="R196" s="160"/>
      <c r="S196" s="160"/>
      <c r="T196" s="160"/>
      <c r="U196" s="160"/>
      <c r="V196" s="160"/>
      <c r="W196" s="160"/>
      <c r="X196" s="160"/>
      <c r="Y196" s="160"/>
      <c r="Z196" s="160"/>
      <c r="AA196" s="160"/>
      <c r="AB196" s="160"/>
      <c r="AC196" s="160"/>
      <c r="AD196" s="160"/>
      <c r="AE196" s="160"/>
      <c r="AF196" s="160"/>
      <c r="AG196" s="160"/>
      <c r="AH196" s="160"/>
      <c r="AI196" s="165" t="str">
        <f t="shared" si="3"/>
        <v/>
      </c>
      <c r="AJ196" s="94"/>
    </row>
    <row r="197" spans="1:36" ht="60" customHeight="1">
      <c r="A197" s="462"/>
      <c r="D197" s="159"/>
      <c r="E197" s="160"/>
      <c r="F197" s="160"/>
      <c r="G197" s="160"/>
      <c r="H197" s="160"/>
      <c r="I197" s="160"/>
      <c r="J197" s="160"/>
      <c r="K197" s="160"/>
      <c r="L197" s="160"/>
      <c r="M197" s="160"/>
      <c r="N197" s="160"/>
      <c r="O197" s="160"/>
      <c r="P197" s="160"/>
      <c r="Q197" s="160"/>
      <c r="R197" s="160"/>
      <c r="S197" s="160"/>
      <c r="T197" s="160"/>
      <c r="U197" s="160"/>
      <c r="V197" s="160"/>
      <c r="W197" s="160"/>
      <c r="X197" s="160"/>
      <c r="Y197" s="160"/>
      <c r="Z197" s="160"/>
      <c r="AA197" s="160"/>
      <c r="AB197" s="160"/>
      <c r="AC197" s="160"/>
      <c r="AD197" s="160"/>
      <c r="AE197" s="160"/>
      <c r="AF197" s="160"/>
      <c r="AG197" s="160"/>
      <c r="AH197" s="160"/>
      <c r="AI197" s="165" t="str">
        <f t="shared" si="3"/>
        <v/>
      </c>
      <c r="AJ197" s="94"/>
    </row>
    <row r="198" spans="1:36" ht="60" customHeight="1">
      <c r="A198" s="462"/>
      <c r="D198" s="159"/>
      <c r="E198" s="160"/>
      <c r="F198" s="160"/>
      <c r="G198" s="160"/>
      <c r="H198" s="160"/>
      <c r="I198" s="160"/>
      <c r="J198" s="160"/>
      <c r="K198" s="160"/>
      <c r="L198" s="160"/>
      <c r="M198" s="160"/>
      <c r="N198" s="160"/>
      <c r="O198" s="160"/>
      <c r="P198" s="160"/>
      <c r="Q198" s="160"/>
      <c r="R198" s="160"/>
      <c r="S198" s="160"/>
      <c r="T198" s="160"/>
      <c r="U198" s="160"/>
      <c r="V198" s="160"/>
      <c r="W198" s="160"/>
      <c r="X198" s="160"/>
      <c r="Y198" s="160"/>
      <c r="Z198" s="160"/>
      <c r="AA198" s="160"/>
      <c r="AB198" s="160"/>
      <c r="AC198" s="160"/>
      <c r="AD198" s="160"/>
      <c r="AE198" s="160"/>
      <c r="AF198" s="160"/>
      <c r="AG198" s="160"/>
      <c r="AH198" s="160"/>
      <c r="AI198" s="165" t="str">
        <f t="shared" si="3"/>
        <v/>
      </c>
      <c r="AJ198" s="94"/>
    </row>
    <row r="199" spans="1:36" ht="60" customHeight="1">
      <c r="A199" s="462"/>
      <c r="D199" s="159"/>
      <c r="E199" s="160"/>
      <c r="F199" s="160"/>
      <c r="G199" s="160"/>
      <c r="H199" s="160"/>
      <c r="I199" s="160"/>
      <c r="J199" s="160"/>
      <c r="K199" s="160"/>
      <c r="L199" s="160"/>
      <c r="M199" s="160"/>
      <c r="N199" s="160"/>
      <c r="O199" s="160"/>
      <c r="P199" s="160"/>
      <c r="Q199" s="160"/>
      <c r="R199" s="160"/>
      <c r="S199" s="160"/>
      <c r="T199" s="160"/>
      <c r="U199" s="160"/>
      <c r="V199" s="160"/>
      <c r="W199" s="160"/>
      <c r="X199" s="160"/>
      <c r="Y199" s="160"/>
      <c r="Z199" s="160"/>
      <c r="AA199" s="160"/>
      <c r="AB199" s="160"/>
      <c r="AC199" s="160"/>
      <c r="AD199" s="160"/>
      <c r="AE199" s="160"/>
      <c r="AF199" s="160"/>
      <c r="AG199" s="160"/>
      <c r="AH199" s="160"/>
      <c r="AI199" s="165" t="str">
        <f t="shared" si="3"/>
        <v/>
      </c>
      <c r="AJ199" s="94"/>
    </row>
    <row r="200" spans="1:36" ht="60" customHeight="1">
      <c r="A200" s="462"/>
      <c r="D200" s="159"/>
      <c r="E200" s="160"/>
      <c r="F200" s="160"/>
      <c r="G200" s="160"/>
      <c r="H200" s="160"/>
      <c r="I200" s="160"/>
      <c r="J200" s="160"/>
      <c r="K200" s="160"/>
      <c r="L200" s="160"/>
      <c r="M200" s="160"/>
      <c r="N200" s="160"/>
      <c r="O200" s="160"/>
      <c r="P200" s="160"/>
      <c r="Q200" s="160"/>
      <c r="R200" s="160"/>
      <c r="S200" s="160"/>
      <c r="T200" s="160"/>
      <c r="U200" s="160"/>
      <c r="V200" s="160"/>
      <c r="W200" s="160"/>
      <c r="X200" s="160"/>
      <c r="Y200" s="160"/>
      <c r="Z200" s="160"/>
      <c r="AA200" s="160"/>
      <c r="AB200" s="160"/>
      <c r="AC200" s="160"/>
      <c r="AD200" s="160"/>
      <c r="AE200" s="160"/>
      <c r="AF200" s="160"/>
      <c r="AG200" s="160"/>
      <c r="AH200" s="160"/>
      <c r="AI200" s="165" t="str">
        <f t="shared" si="3"/>
        <v/>
      </c>
      <c r="AJ200" s="94"/>
    </row>
    <row r="201" spans="1:36" ht="60" customHeight="1">
      <c r="A201" s="462"/>
      <c r="D201" s="159"/>
      <c r="E201" s="160"/>
      <c r="F201" s="160"/>
      <c r="G201" s="160"/>
      <c r="H201" s="160"/>
      <c r="I201" s="160"/>
      <c r="J201" s="160"/>
      <c r="K201" s="160"/>
      <c r="L201" s="160"/>
      <c r="M201" s="160"/>
      <c r="N201" s="160"/>
      <c r="O201" s="160"/>
      <c r="P201" s="160"/>
      <c r="Q201" s="160"/>
      <c r="R201" s="160"/>
      <c r="S201" s="160"/>
      <c r="T201" s="160"/>
      <c r="U201" s="160"/>
      <c r="V201" s="160"/>
      <c r="W201" s="160"/>
      <c r="X201" s="160"/>
      <c r="Y201" s="160"/>
      <c r="Z201" s="160"/>
      <c r="AA201" s="160"/>
      <c r="AB201" s="160"/>
      <c r="AC201" s="160"/>
      <c r="AD201" s="160"/>
      <c r="AE201" s="160"/>
      <c r="AF201" s="160"/>
      <c r="AG201" s="160"/>
      <c r="AH201" s="160"/>
      <c r="AI201" s="165" t="str">
        <f t="shared" si="3"/>
        <v/>
      </c>
      <c r="AJ201" s="94"/>
    </row>
    <row r="202" spans="1:36" ht="60" customHeight="1">
      <c r="A202" s="462"/>
      <c r="D202" s="159"/>
      <c r="E202" s="160"/>
      <c r="F202" s="160"/>
      <c r="G202" s="160"/>
      <c r="H202" s="160"/>
      <c r="I202" s="160"/>
      <c r="J202" s="160"/>
      <c r="K202" s="160"/>
      <c r="L202" s="160"/>
      <c r="M202" s="160"/>
      <c r="N202" s="160"/>
      <c r="O202" s="160"/>
      <c r="P202" s="160"/>
      <c r="Q202" s="160"/>
      <c r="R202" s="160"/>
      <c r="S202" s="160"/>
      <c r="T202" s="160"/>
      <c r="U202" s="160"/>
      <c r="V202" s="160"/>
      <c r="W202" s="160"/>
      <c r="X202" s="160"/>
      <c r="Y202" s="160"/>
      <c r="Z202" s="160"/>
      <c r="AA202" s="160"/>
      <c r="AB202" s="160"/>
      <c r="AC202" s="160"/>
      <c r="AD202" s="160"/>
      <c r="AE202" s="160"/>
      <c r="AF202" s="160"/>
      <c r="AG202" s="160"/>
      <c r="AH202" s="160"/>
      <c r="AI202" s="165" t="str">
        <f t="shared" si="3"/>
        <v/>
      </c>
      <c r="AJ202" s="94"/>
    </row>
    <row r="203" spans="1:36" ht="60" customHeight="1">
      <c r="A203" s="462"/>
      <c r="D203" s="159"/>
      <c r="E203" s="160"/>
      <c r="F203" s="160"/>
      <c r="G203" s="160"/>
      <c r="H203" s="160"/>
      <c r="I203" s="160"/>
      <c r="J203" s="160"/>
      <c r="K203" s="160"/>
      <c r="L203" s="160"/>
      <c r="M203" s="160"/>
      <c r="N203" s="160"/>
      <c r="O203" s="160"/>
      <c r="P203" s="160"/>
      <c r="Q203" s="160"/>
      <c r="R203" s="160"/>
      <c r="S203" s="160"/>
      <c r="T203" s="160"/>
      <c r="U203" s="160"/>
      <c r="V203" s="160"/>
      <c r="W203" s="160"/>
      <c r="X203" s="160"/>
      <c r="Y203" s="160"/>
      <c r="Z203" s="160"/>
      <c r="AA203" s="160"/>
      <c r="AB203" s="160"/>
      <c r="AC203" s="160"/>
      <c r="AD203" s="160"/>
      <c r="AE203" s="160"/>
      <c r="AF203" s="160"/>
      <c r="AG203" s="160"/>
      <c r="AH203" s="160"/>
      <c r="AI203" s="165" t="str">
        <f t="shared" si="3"/>
        <v/>
      </c>
      <c r="AJ203" s="94"/>
    </row>
    <row r="204" spans="1:36" ht="60" customHeight="1">
      <c r="A204" s="462"/>
      <c r="D204" s="159"/>
      <c r="E204" s="160"/>
      <c r="F204" s="160"/>
      <c r="G204" s="160"/>
      <c r="H204" s="160"/>
      <c r="I204" s="160"/>
      <c r="J204" s="160"/>
      <c r="K204" s="160"/>
      <c r="L204" s="160"/>
      <c r="M204" s="160"/>
      <c r="N204" s="160"/>
      <c r="O204" s="160"/>
      <c r="P204" s="160"/>
      <c r="Q204" s="160"/>
      <c r="R204" s="160"/>
      <c r="S204" s="160"/>
      <c r="T204" s="160"/>
      <c r="U204" s="160"/>
      <c r="V204" s="160"/>
      <c r="W204" s="160"/>
      <c r="X204" s="160"/>
      <c r="Y204" s="160"/>
      <c r="Z204" s="160"/>
      <c r="AA204" s="160"/>
      <c r="AB204" s="160"/>
      <c r="AC204" s="160"/>
      <c r="AD204" s="160"/>
      <c r="AE204" s="160"/>
      <c r="AF204" s="160"/>
      <c r="AG204" s="160"/>
      <c r="AH204" s="160"/>
      <c r="AI204" s="165" t="str">
        <f t="shared" si="3"/>
        <v/>
      </c>
      <c r="AJ204" s="94"/>
    </row>
    <row r="205" spans="1:36" ht="60" customHeight="1" thickBot="1">
      <c r="A205" s="462"/>
      <c r="D205" s="161"/>
      <c r="E205" s="162"/>
      <c r="F205" s="162"/>
      <c r="G205" s="162"/>
      <c r="H205" s="162"/>
      <c r="I205" s="162"/>
      <c r="J205" s="162"/>
      <c r="K205" s="162"/>
      <c r="L205" s="162"/>
      <c r="M205" s="162"/>
      <c r="N205" s="162"/>
      <c r="O205" s="162"/>
      <c r="P205" s="162"/>
      <c r="Q205" s="162"/>
      <c r="R205" s="162"/>
      <c r="S205" s="162"/>
      <c r="T205" s="162"/>
      <c r="U205" s="162"/>
      <c r="V205" s="162"/>
      <c r="W205" s="162"/>
      <c r="X205" s="162"/>
      <c r="Y205" s="162"/>
      <c r="Z205" s="162"/>
      <c r="AA205" s="162"/>
      <c r="AB205" s="162"/>
      <c r="AC205" s="162"/>
      <c r="AD205" s="162"/>
      <c r="AE205" s="162"/>
      <c r="AF205" s="162"/>
      <c r="AG205" s="162"/>
      <c r="AH205" s="162"/>
      <c r="AI205" s="166" t="str">
        <f t="shared" si="3"/>
        <v/>
      </c>
      <c r="AJ205" s="94"/>
    </row>
  </sheetData>
  <sheetProtection algorithmName="SHA-512" hashValue="T6gpSTzHPnJHa6O3hieWOUa10aP9p/iPCtfvflIOPtpLpMAZ2Vdh8+ICiniyZTQPVQtZzeweD6g+ENsGR6Y6WQ==" saltValue="xZL1Oleb15BQAA+2YyLa6A==" spinCount="100000" sheet="1" selectLockedCells="1"/>
  <conditionalFormatting sqref="A8 A10:A203">
    <cfRule type="cellIs" dxfId="30" priority="22" operator="between">
      <formula>7560000000000</formula>
      <formula>7569999999999</formula>
    </cfRule>
    <cfRule type="cellIs" dxfId="29" priority="23" operator="lessThanOrEqual">
      <formula>9999999999</formula>
    </cfRule>
  </conditionalFormatting>
  <conditionalFormatting sqref="D6:H6 D106:AH203 K6:O6 R6:V6 Y6:AC6 AF6:AH6">
    <cfRule type="expression" dxfId="28" priority="16" stopIfTrue="1">
      <formula>OR(D6="")</formula>
    </cfRule>
    <cfRule type="cellIs" dxfId="27" priority="17" operator="notBetween">
      <formula>0</formula>
      <formula>24</formula>
    </cfRule>
  </conditionalFormatting>
  <conditionalFormatting sqref="A6">
    <cfRule type="cellIs" dxfId="26" priority="20" operator="between">
      <formula>7560000000000</formula>
      <formula>7569999999999</formula>
    </cfRule>
    <cfRule type="cellIs" dxfId="25" priority="21" operator="lessThanOrEqual">
      <formula>9999999999</formula>
    </cfRule>
  </conditionalFormatting>
  <conditionalFormatting sqref="D7:AH105">
    <cfRule type="expression" dxfId="24" priority="18" stopIfTrue="1">
      <formula>OR(D7="")</formula>
    </cfRule>
    <cfRule type="cellIs" dxfId="23" priority="19" operator="notBetween">
      <formula>0</formula>
      <formula>24</formula>
    </cfRule>
  </conditionalFormatting>
  <conditionalFormatting sqref="A204">
    <cfRule type="cellIs" dxfId="22" priority="14" operator="between">
      <formula>7560000000000</formula>
      <formula>7569999999999</formula>
    </cfRule>
    <cfRule type="cellIs" dxfId="21" priority="15" operator="lessThanOrEqual">
      <formula>9999999999</formula>
    </cfRule>
  </conditionalFormatting>
  <conditionalFormatting sqref="D204:AH205">
    <cfRule type="expression" dxfId="20" priority="12" stopIfTrue="1">
      <formula>OR(D204="")</formula>
    </cfRule>
    <cfRule type="cellIs" dxfId="19" priority="13" operator="notBetween">
      <formula>0</formula>
      <formula>24</formula>
    </cfRule>
  </conditionalFormatting>
  <conditionalFormatting sqref="A7">
    <cfRule type="cellIs" dxfId="18" priority="10" operator="between">
      <formula>7560000000000</formula>
      <formula>7569999999999</formula>
    </cfRule>
    <cfRule type="cellIs" dxfId="17" priority="11" operator="between">
      <formula>0</formula>
      <formula>9999999999</formula>
    </cfRule>
  </conditionalFormatting>
  <conditionalFormatting sqref="A7">
    <cfRule type="expression" dxfId="16" priority="9">
      <formula>A7=""</formula>
    </cfRule>
  </conditionalFormatting>
  <conditionalFormatting sqref="A8 A10:A205">
    <cfRule type="cellIs" dxfId="15" priority="7" operator="between">
      <formula>7560000000000</formula>
      <formula>7569999999999</formula>
    </cfRule>
    <cfRule type="cellIs" dxfId="14" priority="8" operator="between">
      <formula>0</formula>
      <formula>9999999999</formula>
    </cfRule>
  </conditionalFormatting>
  <conditionalFormatting sqref="A8 A10:A205">
    <cfRule type="expression" dxfId="13" priority="6">
      <formula>A8=""</formula>
    </cfRule>
  </conditionalFormatting>
  <conditionalFormatting sqref="B7:C1048576">
    <cfRule type="expression" dxfId="12" priority="4" stopIfTrue="1">
      <formula>OR(B7="")</formula>
    </cfRule>
  </conditionalFormatting>
  <conditionalFormatting sqref="A9">
    <cfRule type="cellIs" dxfId="11" priority="2" operator="between">
      <formula>7560000000000</formula>
      <formula>7569999999999</formula>
    </cfRule>
    <cfRule type="cellIs" dxfId="10" priority="3" operator="between">
      <formula>0</formula>
      <formula>9999999999</formula>
    </cfRule>
  </conditionalFormatting>
  <conditionalFormatting sqref="A9">
    <cfRule type="expression" dxfId="9" priority="1">
      <formula>A9=""</formula>
    </cfRule>
  </conditionalFormatting>
  <dataValidations count="2">
    <dataValidation allowBlank="1" showErrorMessage="1" sqref="D7:AH205"/>
    <dataValidation allowBlank="1" showInputMessage="1" showErrorMessage="1" prompt="Saisissez le numéro AVS sans points. Le code du pays (trois premiers chiffres = 756) n'est pas obligatoire. Le numéro AVS est automatiquement formaté." sqref="A7:A205"/>
  </dataValidations>
  <pageMargins left="0.19685039370078741" right="0.19685039370078741" top="0.78740157480314965" bottom="0.59055118110236227" header="0.31496062992125984" footer="0.31496062992125984"/>
  <pageSetup paperSize="9" scale="42" fitToHeight="0" orientation="landscape" horizontalDpi="300" verticalDpi="300" r:id="rId1"/>
  <headerFooter>
    <oddHeader>&amp;C&amp;"Arial,Fett"&amp;28Données de base des travailleurs</oddHeader>
    <oddFooter>&amp;L&amp;F / &amp;A / 06.2024&amp;RPage &amp;P /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JB212"/>
  <sheetViews>
    <sheetView showGridLines="0" tabSelected="1" zoomScale="85" zoomScaleNormal="85" zoomScaleSheetLayoutView="85" zoomScalePageLayoutView="85" workbookViewId="0">
      <pane ySplit="11" topLeftCell="A12" activePane="bottomLeft" state="frozen"/>
      <selection sqref="A1:D1"/>
      <selection pane="bottomLeft" sqref="A1:D1"/>
    </sheetView>
  </sheetViews>
  <sheetFormatPr baseColWidth="10" defaultColWidth="0" defaultRowHeight="15" zeroHeight="1"/>
  <cols>
    <col min="1" max="1" width="16.7109375" style="7" customWidth="1"/>
    <col min="2" max="2" width="20.7109375" style="7" customWidth="1"/>
    <col min="3" max="3" width="20.7109375" style="74" customWidth="1"/>
    <col min="4" max="4" width="11.7109375" style="27" customWidth="1"/>
    <col min="5" max="7" width="11.7109375" style="46" customWidth="1"/>
    <col min="8" max="10" width="11.7109375" style="25" customWidth="1"/>
    <col min="11" max="13" width="11.7109375" customWidth="1"/>
    <col min="14" max="15" width="11.7109375" style="24" customWidth="1"/>
    <col min="16" max="21" width="11.7109375" style="25" customWidth="1"/>
    <col min="22" max="22" width="5.7109375" style="25" customWidth="1"/>
    <col min="23" max="23" width="10.28515625" style="25" hidden="1" customWidth="1"/>
    <col min="24" max="24" width="12.7109375" style="25" hidden="1" customWidth="1"/>
    <col min="25" max="25" width="9.7109375" style="40" hidden="1" customWidth="1"/>
    <col min="26" max="26" width="7.7109375" style="80" hidden="1" customWidth="1"/>
    <col min="27" max="27" width="8.42578125" style="80" hidden="1" customWidth="1"/>
    <col min="28" max="28" width="10.42578125" style="62" hidden="1" customWidth="1"/>
    <col min="29" max="29" width="11.7109375" style="62" hidden="1" customWidth="1"/>
    <col min="30" max="30" width="8.85546875" style="62" hidden="1" customWidth="1"/>
    <col min="31" max="31" width="15.140625" style="62" hidden="1" customWidth="1"/>
    <col min="32" max="32" width="10.28515625" style="62" hidden="1" customWidth="1"/>
    <col min="33" max="33" width="9.28515625" style="62" hidden="1" customWidth="1"/>
    <col min="34" max="34" width="9.28515625" style="63" hidden="1" customWidth="1"/>
    <col min="35" max="35" width="10.28515625" style="63" hidden="1" customWidth="1"/>
    <col min="36" max="36" width="16.7109375" style="63" hidden="1" customWidth="1"/>
    <col min="37" max="37" width="12.28515625" style="63" hidden="1" customWidth="1"/>
    <col min="38" max="38" width="10.7109375" style="63" hidden="1" customWidth="1"/>
    <col min="39" max="39" width="22.7109375" style="61" hidden="1" customWidth="1"/>
    <col min="40" max="40" width="22.7109375" style="4" hidden="1" customWidth="1"/>
    <col min="41" max="41" width="10" style="61" hidden="1" customWidth="1"/>
    <col min="42" max="42" width="10" style="19" hidden="1" customWidth="1"/>
    <col min="43" max="43" width="13.28515625" style="19" hidden="1" customWidth="1"/>
    <col min="44" max="44" width="13.28515625" style="4" hidden="1" customWidth="1"/>
    <col min="45" max="45" width="9" style="4" hidden="1" customWidth="1"/>
    <col min="46" max="46" width="10.28515625" style="62" hidden="1" customWidth="1"/>
    <col min="47" max="47" width="12.5703125" style="61" hidden="1" customWidth="1"/>
    <col min="48" max="49" width="8.5703125" style="61" hidden="1" customWidth="1"/>
    <col min="50" max="50" width="10.7109375" style="63" hidden="1" customWidth="1"/>
    <col min="51" max="51" width="8.28515625" style="61" hidden="1" customWidth="1"/>
    <col min="52" max="262" width="8.5703125" style="61" hidden="1" customWidth="1"/>
    <col min="263" max="16384" width="11.5703125" style="61" hidden="1"/>
  </cols>
  <sheetData>
    <row r="1" spans="1:50" s="104" customFormat="1" ht="16.899999999999999" customHeight="1">
      <c r="B1" s="144" t="s">
        <v>102</v>
      </c>
      <c r="C1" s="549" t="str">
        <f>'1042Af Demande'!$D$6</f>
        <v xml:space="preserve"> / </v>
      </c>
      <c r="D1" s="550"/>
      <c r="E1" s="46"/>
      <c r="F1" s="392"/>
      <c r="G1" s="393"/>
      <c r="H1" s="107"/>
      <c r="I1" s="107"/>
      <c r="J1" s="107"/>
      <c r="M1" s="107"/>
      <c r="P1" s="109"/>
      <c r="Q1" s="163"/>
      <c r="X1" s="106"/>
    </row>
    <row r="2" spans="1:50" s="104" customFormat="1" ht="16.899999999999999" customHeight="1" thickBot="1">
      <c r="B2" s="145" t="s">
        <v>103</v>
      </c>
      <c r="C2" s="551" t="str">
        <f>'1042Af Demande'!$D$24</f>
        <v/>
      </c>
      <c r="D2" s="552"/>
      <c r="E2" s="46"/>
      <c r="F2" s="392"/>
      <c r="G2" s="392"/>
      <c r="H2" s="111"/>
      <c r="I2" s="111"/>
      <c r="J2" s="111"/>
      <c r="P2" s="112"/>
      <c r="Q2" s="169"/>
      <c r="X2" s="106"/>
    </row>
    <row r="3" spans="1:50" s="21" customFormat="1" ht="52.9" customHeight="1" thickBot="1">
      <c r="D3" s="113"/>
      <c r="E3" s="394"/>
      <c r="F3" s="392"/>
      <c r="G3" s="112"/>
      <c r="H3" s="111"/>
      <c r="I3" s="111"/>
      <c r="J3" s="111"/>
      <c r="M3" s="104"/>
      <c r="N3" s="114"/>
      <c r="P3" s="112"/>
      <c r="Q3" s="169"/>
      <c r="X3" s="113"/>
    </row>
    <row r="4" spans="1:50" s="201" customFormat="1" ht="16.899999999999999" customHeight="1">
      <c r="A4" s="421" t="s">
        <v>190</v>
      </c>
      <c r="B4" s="235"/>
      <c r="C4" s="235"/>
      <c r="D4" s="235"/>
      <c r="E4" s="395"/>
      <c r="F4" s="395"/>
      <c r="G4" s="395"/>
      <c r="H4" s="235"/>
      <c r="I4" s="235"/>
      <c r="J4" s="235"/>
      <c r="K4" s="235"/>
      <c r="L4" s="235"/>
      <c r="M4" s="235"/>
      <c r="N4" s="235"/>
      <c r="O4" s="235"/>
      <c r="P4" s="235"/>
      <c r="Q4" s="236"/>
      <c r="R4" s="235"/>
      <c r="S4" s="235"/>
      <c r="T4" s="235"/>
      <c r="U4" s="237" t="s">
        <v>191</v>
      </c>
      <c r="V4" s="238"/>
      <c r="W4" s="238"/>
      <c r="X4" s="238"/>
      <c r="Y4" s="239"/>
      <c r="Z4" s="225"/>
      <c r="AA4" s="225"/>
      <c r="AB4" s="45"/>
      <c r="AC4" s="45"/>
      <c r="AD4" s="45">
        <f>SUM(AB12:AB111)</f>
        <v>0</v>
      </c>
      <c r="AE4" s="45">
        <f>SUM(AB12:AB211)</f>
        <v>0</v>
      </c>
      <c r="AF4" s="45"/>
      <c r="AG4" s="45"/>
      <c r="AH4" s="209"/>
      <c r="AI4" s="209"/>
      <c r="AJ4" s="45">
        <f>SUM(AG12:AG211)</f>
        <v>0</v>
      </c>
      <c r="AK4" s="209"/>
      <c r="AN4" s="45">
        <f t="shared" ref="AN4:AW4" si="0">SUM(AK12:AK211)</f>
        <v>0</v>
      </c>
      <c r="AO4" s="45">
        <f t="shared" si="0"/>
        <v>0</v>
      </c>
      <c r="AP4" s="45">
        <f t="shared" si="0"/>
        <v>0</v>
      </c>
      <c r="AQ4" s="45">
        <f t="shared" si="0"/>
        <v>0</v>
      </c>
      <c r="AR4" s="45">
        <f t="shared" si="0"/>
        <v>0</v>
      </c>
      <c r="AS4" s="45">
        <f t="shared" si="0"/>
        <v>0</v>
      </c>
      <c r="AT4" s="45">
        <f t="shared" si="0"/>
        <v>0</v>
      </c>
      <c r="AU4" s="45">
        <f t="shared" si="0"/>
        <v>0</v>
      </c>
      <c r="AV4" s="45">
        <f t="shared" si="0"/>
        <v>0</v>
      </c>
      <c r="AW4" s="45">
        <f t="shared" si="0"/>
        <v>0</v>
      </c>
      <c r="AX4" s="45">
        <f>SUM(AU12:AU211)</f>
        <v>0</v>
      </c>
    </row>
    <row r="5" spans="1:50" s="201" customFormat="1" ht="16.899999999999999" customHeight="1">
      <c r="A5" s="422"/>
      <c r="B5" s="217" t="s">
        <v>192</v>
      </c>
      <c r="C5" s="218">
        <f>AP4</f>
        <v>0</v>
      </c>
      <c r="D5" s="216"/>
      <c r="E5" s="396"/>
      <c r="F5" s="396"/>
      <c r="G5" s="397" t="s">
        <v>193</v>
      </c>
      <c r="H5" s="287" t="str">
        <f>'1042Af Demande'!B31</f>
        <v/>
      </c>
      <c r="I5" s="216"/>
      <c r="J5" s="216"/>
      <c r="K5" s="216"/>
      <c r="L5" s="219" t="s">
        <v>194</v>
      </c>
      <c r="M5" s="220">
        <f>AD6</f>
        <v>0</v>
      </c>
      <c r="N5" s="221" t="str">
        <f>IF($AC$8&gt;=10,"","Perte minimale 10%")</f>
        <v>Perte minimale 10%</v>
      </c>
      <c r="O5" s="222"/>
      <c r="P5" s="222"/>
      <c r="Q5" s="223"/>
      <c r="R5" s="222"/>
      <c r="S5" s="222"/>
      <c r="T5" s="223" t="s">
        <v>602</v>
      </c>
      <c r="U5" s="290" t="str">
        <f>AO5</f>
        <v/>
      </c>
      <c r="Y5" s="224"/>
      <c r="Z5" s="225"/>
      <c r="AA5" s="225"/>
      <c r="AB5" s="45"/>
      <c r="AC5" s="45"/>
      <c r="AD5" s="45"/>
      <c r="AE5" s="45"/>
      <c r="AF5" s="45"/>
      <c r="AG5" s="45"/>
      <c r="AH5" s="209"/>
      <c r="AI5" s="209"/>
      <c r="AJ5" s="209" t="str">
        <f>Übersetzungstexte!A$311</f>
        <v>Mindestausfall 10%</v>
      </c>
      <c r="AK5" s="209"/>
      <c r="AL5" s="209"/>
      <c r="AM5" s="129" t="str">
        <f>CONCATENATE(TEXT(AX4,"#'##0.00")," * ",TEXT('1042Af Demande'!B31,"0.000%")," =")</f>
        <v>'0.00 *  =</v>
      </c>
      <c r="AN5" s="201" t="str">
        <f>IF(AC$8&lt;10,AJ5,AM5)</f>
        <v>Mindestausfall 10%</v>
      </c>
      <c r="AO5" s="209" t="str">
        <f>IF(AC$8&lt;10,"",IF(AO4=0,0,MAX((AX4)*'1042Af Demande'!B31,0)))</f>
        <v/>
      </c>
      <c r="AP5" s="224">
        <f>IF(OR(AO4=0,AC$8&lt;10),0,MAX((AT4-AU4)*'1042Af Demande'!B31,0))</f>
        <v>0</v>
      </c>
      <c r="AQ5" s="224"/>
      <c r="AT5" s="45"/>
      <c r="AU5" s="200"/>
      <c r="AV5" s="209"/>
      <c r="AW5" s="209"/>
      <c r="AX5" s="209"/>
    </row>
    <row r="6" spans="1:50" s="201" customFormat="1" ht="16.899999999999999" customHeight="1" thickBot="1">
      <c r="A6" s="423"/>
      <c r="B6" s="227" t="s">
        <v>195</v>
      </c>
      <c r="C6" s="228">
        <f>AQ4</f>
        <v>0</v>
      </c>
      <c r="D6" s="226"/>
      <c r="E6" s="398"/>
      <c r="F6" s="398"/>
      <c r="G6" s="399" t="s">
        <v>613</v>
      </c>
      <c r="H6" s="288" t="str">
        <f>IF(NOT('1042Af Demande'!$B$24=""),VLOOKUP('1042Af Demande'!$B$24,Hilfsdaten!$A$3:'Hilfsdaten'!$D$40,3,TRUE),"")</f>
        <v/>
      </c>
      <c r="I6" s="226"/>
      <c r="J6" s="226"/>
      <c r="K6" s="226"/>
      <c r="L6" s="227" t="s">
        <v>601</v>
      </c>
      <c r="M6" s="228">
        <f>'1042Af Demande'!B30</f>
        <v>0</v>
      </c>
      <c r="N6" s="229" t="str">
        <f>IF($AC$8&gt;=10,"","non atteinte")</f>
        <v>non atteinte</v>
      </c>
      <c r="O6" s="230"/>
      <c r="P6" s="231"/>
      <c r="Q6" s="232"/>
      <c r="R6" s="230"/>
      <c r="S6" s="230"/>
      <c r="T6" s="232" t="s">
        <v>196</v>
      </c>
      <c r="U6" s="289">
        <f>AO6</f>
        <v>0</v>
      </c>
      <c r="Y6" s="224"/>
      <c r="Z6" s="225"/>
      <c r="AA6" s="225"/>
      <c r="AB6" s="45"/>
      <c r="AC6" s="45"/>
      <c r="AD6" s="233">
        <f>IF(AR4=AS4,0,MIN(MAX(ROUND(AE4/(AR4-AS4),4),0),1))</f>
        <v>0</v>
      </c>
      <c r="AE6" s="233"/>
      <c r="AF6" s="233"/>
      <c r="AG6" s="45"/>
      <c r="AH6" s="45" t="s">
        <v>197</v>
      </c>
      <c r="AI6" s="234">
        <f>'1042Af Demande'!$B$30</f>
        <v>0</v>
      </c>
      <c r="AJ6" s="209" t="str">
        <f>Übersetzungstexte!A$312</f>
        <v>nicht erreicht</v>
      </c>
      <c r="AK6" s="209"/>
      <c r="AL6" s="209"/>
      <c r="AM6" s="129" t="str">
        <f>Übersetzungstexte!A$310</f>
        <v>Kurzarbeitsentschädigung:</v>
      </c>
      <c r="AN6" s="201" t="str">
        <f>IF(AC$8&lt;10,AJ6,AM6)</f>
        <v>nicht erreicht</v>
      </c>
      <c r="AO6" s="209">
        <f>IF(AC$8&gt;=10,AO4+AO5,0)</f>
        <v>0</v>
      </c>
      <c r="AP6" s="224"/>
      <c r="AQ6" s="224"/>
      <c r="AT6" s="45"/>
      <c r="AX6" s="209"/>
    </row>
    <row r="7" spans="1:50" ht="15.75" thickBot="1">
      <c r="H7" s="36"/>
      <c r="I7" s="36"/>
      <c r="J7" s="36"/>
    </row>
    <row r="8" spans="1:50" s="7" customFormat="1" ht="13.5" thickBot="1">
      <c r="A8" s="97" t="s">
        <v>603</v>
      </c>
      <c r="B8" s="98"/>
      <c r="C8" s="99"/>
      <c r="D8" s="103" t="s">
        <v>604</v>
      </c>
      <c r="E8" s="101">
        <f>AV4</f>
        <v>0</v>
      </c>
      <c r="F8" s="101">
        <f>SUM(F12:F211)</f>
        <v>0</v>
      </c>
      <c r="G8" s="101">
        <f>SUM(G12:G211)</f>
        <v>0</v>
      </c>
      <c r="H8" s="100"/>
      <c r="I8" s="100"/>
      <c r="J8" s="100"/>
      <c r="K8" s="101">
        <f>SUMIF(K12:K211,"&gt;0",K12:K211)</f>
        <v>0</v>
      </c>
      <c r="L8" s="101"/>
      <c r="M8" s="101">
        <f>SUM(M12:M211)</f>
        <v>0</v>
      </c>
      <c r="N8" s="101">
        <f>SUMIF(N12:N211,"&gt;0",N12:N211)</f>
        <v>0</v>
      </c>
      <c r="O8" s="101">
        <f>SUM(O12:O211)</f>
        <v>0</v>
      </c>
      <c r="P8" s="101">
        <f>SUM(P12:P211)</f>
        <v>0</v>
      </c>
      <c r="Q8" s="101"/>
      <c r="R8" s="101">
        <f>SUM(R12:R211)</f>
        <v>0</v>
      </c>
      <c r="S8" s="101">
        <f>AO4</f>
        <v>0</v>
      </c>
      <c r="T8" s="101"/>
      <c r="U8" s="102"/>
      <c r="V8" s="25"/>
      <c r="W8" s="25"/>
      <c r="X8" s="157"/>
      <c r="Y8" s="40"/>
      <c r="Z8" s="40"/>
      <c r="AA8" s="40"/>
      <c r="AB8" s="25"/>
      <c r="AC8" s="25">
        <f>M5*100</f>
        <v>0</v>
      </c>
      <c r="AD8" s="46">
        <f>IF(AC8=0,0,100*'1042Af Demande'!B$29/AC8)</f>
        <v>0</v>
      </c>
      <c r="AE8" s="27">
        <f>IF(AC8="","",MAX(AC8-'1042Af Demande'!B$29*100,0))</f>
        <v>0</v>
      </c>
      <c r="AF8" s="27">
        <f>IF(AC8=0,0,AE8/AC8)</f>
        <v>0</v>
      </c>
      <c r="AG8" s="27"/>
      <c r="AH8" s="27"/>
      <c r="AI8" s="27" t="str">
        <f>CONCATENATE(Übersetzungstexte!A288," ",TEXT(AI$6,"0"))</f>
        <v>Abzug 0</v>
      </c>
      <c r="AM8" s="29"/>
      <c r="AN8" s="29"/>
      <c r="AQ8" s="25"/>
      <c r="AU8" s="27"/>
    </row>
    <row r="9" spans="1:50" s="7" customFormat="1" ht="13.15" customHeight="1">
      <c r="A9" s="212"/>
      <c r="B9" s="213"/>
      <c r="C9" s="214"/>
      <c r="D9" s="610" t="s">
        <v>198</v>
      </c>
      <c r="E9" s="612" t="s">
        <v>571</v>
      </c>
      <c r="F9" s="612" t="s">
        <v>576</v>
      </c>
      <c r="G9" s="612" t="s">
        <v>599</v>
      </c>
      <c r="H9" s="614" t="s">
        <v>68</v>
      </c>
      <c r="I9" s="615"/>
      <c r="J9" s="616"/>
      <c r="K9" s="604" t="s">
        <v>199</v>
      </c>
      <c r="L9" s="604" t="s">
        <v>579</v>
      </c>
      <c r="M9" s="606" t="s">
        <v>548</v>
      </c>
      <c r="N9" s="608" t="s">
        <v>200</v>
      </c>
      <c r="O9" s="621" t="s">
        <v>201</v>
      </c>
      <c r="P9" s="622"/>
      <c r="Q9" s="553" t="s">
        <v>605</v>
      </c>
      <c r="R9" s="541" t="s">
        <v>202</v>
      </c>
      <c r="S9" s="623" t="s">
        <v>203</v>
      </c>
      <c r="T9" s="617" t="s">
        <v>608</v>
      </c>
      <c r="U9" s="619" t="s">
        <v>204</v>
      </c>
      <c r="V9" s="25"/>
      <c r="W9" s="25"/>
      <c r="X9" s="157"/>
      <c r="Y9" s="40"/>
      <c r="Z9" s="40"/>
      <c r="AA9" s="40"/>
      <c r="AB9" s="25"/>
      <c r="AC9" s="25"/>
      <c r="AD9" s="46"/>
      <c r="AE9" s="27"/>
      <c r="AF9" s="27"/>
      <c r="AG9" s="27"/>
      <c r="AH9" s="27"/>
      <c r="AI9" s="27"/>
      <c r="AM9" s="29"/>
      <c r="AN9" s="29"/>
      <c r="AQ9" s="25"/>
      <c r="AU9" s="27"/>
    </row>
    <row r="10" spans="1:50" s="64" customFormat="1" ht="40.15" customHeight="1">
      <c r="A10" s="404" t="s">
        <v>108</v>
      </c>
      <c r="B10" s="96" t="s">
        <v>109</v>
      </c>
      <c r="C10" s="406" t="s">
        <v>110</v>
      </c>
      <c r="D10" s="611"/>
      <c r="E10" s="613"/>
      <c r="F10" s="613"/>
      <c r="G10" s="613"/>
      <c r="H10" s="136" t="s">
        <v>117</v>
      </c>
      <c r="I10" s="215" t="s">
        <v>118</v>
      </c>
      <c r="J10" s="346" t="s">
        <v>205</v>
      </c>
      <c r="K10" s="605"/>
      <c r="L10" s="605"/>
      <c r="M10" s="607"/>
      <c r="N10" s="609"/>
      <c r="O10" s="167">
        <v>1</v>
      </c>
      <c r="P10" s="168">
        <v>0.8</v>
      </c>
      <c r="Q10" s="554"/>
      <c r="R10" s="542"/>
      <c r="S10" s="624"/>
      <c r="T10" s="618"/>
      <c r="U10" s="620"/>
      <c r="V10" s="59"/>
      <c r="W10" s="59"/>
      <c r="X10" s="78" t="s">
        <v>206</v>
      </c>
      <c r="Y10" s="81" t="s">
        <v>207</v>
      </c>
      <c r="Z10" s="81" t="s">
        <v>208</v>
      </c>
      <c r="AA10" s="82" t="s">
        <v>209</v>
      </c>
      <c r="AB10" s="28" t="s">
        <v>210</v>
      </c>
      <c r="AC10" s="83" t="s">
        <v>211</v>
      </c>
      <c r="AD10" s="83" t="s">
        <v>212</v>
      </c>
      <c r="AE10" s="83" t="s">
        <v>213</v>
      </c>
      <c r="AF10" s="83" t="s">
        <v>214</v>
      </c>
      <c r="AG10" s="84" t="s">
        <v>215</v>
      </c>
      <c r="AH10" s="84" t="s">
        <v>216</v>
      </c>
      <c r="AI10" s="84" t="s">
        <v>217</v>
      </c>
      <c r="AJ10" s="85" t="s">
        <v>218</v>
      </c>
      <c r="AK10" s="85" t="s">
        <v>219</v>
      </c>
      <c r="AL10" s="81" t="s">
        <v>220</v>
      </c>
      <c r="AM10" s="85" t="s">
        <v>221</v>
      </c>
      <c r="AN10" s="85" t="s">
        <v>222</v>
      </c>
      <c r="AO10" s="85" t="s">
        <v>223</v>
      </c>
      <c r="AP10" s="85" t="s">
        <v>224</v>
      </c>
      <c r="AQ10" s="84" t="s">
        <v>225</v>
      </c>
      <c r="AR10" s="85" t="s">
        <v>219</v>
      </c>
      <c r="AS10" s="82" t="s">
        <v>226</v>
      </c>
      <c r="AT10" s="81" t="s">
        <v>227</v>
      </c>
      <c r="AU10" s="83" t="s">
        <v>228</v>
      </c>
      <c r="AV10" s="60"/>
    </row>
    <row r="11" spans="1:50" s="286" customFormat="1" ht="16.899999999999999" customHeight="1">
      <c r="A11" s="405" t="s">
        <v>133</v>
      </c>
      <c r="B11" s="274" t="s">
        <v>134</v>
      </c>
      <c r="C11" s="407" t="s">
        <v>135</v>
      </c>
      <c r="D11" s="291">
        <v>28.85</v>
      </c>
      <c r="E11" s="292">
        <v>184</v>
      </c>
      <c r="F11" s="293">
        <v>123</v>
      </c>
      <c r="G11" s="294">
        <v>8</v>
      </c>
      <c r="H11" s="295">
        <v>-5</v>
      </c>
      <c r="I11" s="296">
        <v>6</v>
      </c>
      <c r="J11" s="297">
        <v>-11</v>
      </c>
      <c r="K11" s="298">
        <v>64</v>
      </c>
      <c r="L11" s="293">
        <v>15</v>
      </c>
      <c r="M11" s="299">
        <v>42.21</v>
      </c>
      <c r="N11" s="300">
        <v>21.79</v>
      </c>
      <c r="O11" s="301">
        <v>628.66999999999996</v>
      </c>
      <c r="P11" s="302">
        <v>502.94</v>
      </c>
      <c r="Q11" s="303">
        <v>0</v>
      </c>
      <c r="R11" s="304">
        <v>184.64</v>
      </c>
      <c r="S11" s="300">
        <v>318.3</v>
      </c>
      <c r="T11" s="293">
        <v>40.229999999999997</v>
      </c>
      <c r="U11" s="305">
        <v>358.53</v>
      </c>
      <c r="V11" s="275"/>
      <c r="W11" s="276"/>
      <c r="X11" s="277"/>
      <c r="Y11" s="278"/>
      <c r="Z11" s="279"/>
      <c r="AA11" s="279"/>
      <c r="AB11" s="280"/>
      <c r="AC11" s="280"/>
      <c r="AD11" s="280"/>
      <c r="AE11" s="281"/>
      <c r="AF11" s="281"/>
      <c r="AG11" s="281"/>
      <c r="AH11" s="281"/>
      <c r="AI11" s="281"/>
      <c r="AJ11" s="281"/>
      <c r="AK11" s="281"/>
      <c r="AL11" s="281"/>
      <c r="AM11" s="282"/>
      <c r="AN11" s="283"/>
      <c r="AO11" s="281"/>
      <c r="AP11" s="281"/>
      <c r="AQ11" s="284"/>
      <c r="AR11" s="285"/>
      <c r="AS11" s="281"/>
      <c r="AT11" s="281"/>
      <c r="AU11" s="281"/>
    </row>
    <row r="12" spans="1:50" s="57" customFormat="1" ht="16.899999999999999" customHeight="1">
      <c r="A12" s="402" t="str">
        <f>IF('1042Bf Données de base trav.'!A8="","",'1042Bf Données de base trav.'!A8)</f>
        <v/>
      </c>
      <c r="B12" s="408" t="str">
        <f>IF('1042Bf Données de base trav.'!B8="","",'1042Bf Données de base trav.'!B8)</f>
        <v/>
      </c>
      <c r="C12" s="403" t="str">
        <f>IF('1042Bf Données de base trav.'!C8="","",'1042Bf Données de base trav.'!C8)</f>
        <v/>
      </c>
      <c r="D12" s="310" t="str">
        <f>IF('1042Bf Données de base trav.'!AJ8="","",'1042Bf Données de base trav.'!AJ8)</f>
        <v/>
      </c>
      <c r="E12" s="306" t="str">
        <f>IF('1042Bf Données de base trav.'!N8="","",'1042Bf Données de base trav.'!N8)</f>
        <v/>
      </c>
      <c r="F12" s="308" t="str">
        <f>IF('1042Bf Données de base trav.'!O8="","",'1042Bf Données de base trav.'!O8)</f>
        <v/>
      </c>
      <c r="G12" s="307" t="str">
        <f>IF('1042Bf Données de base trav.'!P8="","",'1042Bf Données de base trav.'!P8)</f>
        <v/>
      </c>
      <c r="H12" s="311" t="str">
        <f>IF('1042Bf Données de base trav.'!Q8="","",'1042Bf Données de base trav.'!Q8)</f>
        <v/>
      </c>
      <c r="I12" s="312" t="str">
        <f>IF('1042Bf Données de base trav.'!R8="","",'1042Bf Données de base trav.'!R8)</f>
        <v/>
      </c>
      <c r="J12" s="313" t="str">
        <f>Z12</f>
        <v/>
      </c>
      <c r="K12" s="314" t="str">
        <f>AA12</f>
        <v/>
      </c>
      <c r="L12" s="315" t="str">
        <f>IF('1042Bf Données de base trav.'!S8="","",'1042Bf Données de base trav.'!S8)</f>
        <v/>
      </c>
      <c r="M12" s="316" t="str">
        <f>AD12</f>
        <v/>
      </c>
      <c r="N12" s="317" t="str">
        <f t="shared" ref="N12:P13" si="1">AF12</f>
        <v/>
      </c>
      <c r="O12" s="318" t="str">
        <f t="shared" si="1"/>
        <v/>
      </c>
      <c r="P12" s="319" t="str">
        <f t="shared" si="1"/>
        <v/>
      </c>
      <c r="Q12" s="309" t="str">
        <f>AJ12</f>
        <v/>
      </c>
      <c r="R12" s="320" t="str">
        <f>AI12</f>
        <v/>
      </c>
      <c r="S12" s="317" t="str">
        <f>AL12</f>
        <v/>
      </c>
      <c r="T12" s="315" t="str">
        <f>IF(R12="","",MAX((O12-AR12)*'1042Af Demande'!$B$31,0))</f>
        <v/>
      </c>
      <c r="U12" s="321" t="str">
        <f>IF(T12="","",S12+T12)</f>
        <v/>
      </c>
      <c r="V12" s="377"/>
      <c r="W12" s="378"/>
      <c r="X12" s="158" t="str">
        <f>IF('1042Bf Données de base trav.'!M8="","",'1042Bf Données de base trav.'!M8)</f>
        <v/>
      </c>
      <c r="Y12" s="379" t="str">
        <f>IF($A12="","",D12)</f>
        <v/>
      </c>
      <c r="Z12" s="380" t="str">
        <f>IF(A12="","",'1042Bf Données de base trav.'!Q8-'1042Bf Données de base trav.'!R8)</f>
        <v/>
      </c>
      <c r="AA12" s="380" t="str">
        <f>IF(OR($C12="",E12="",F12="",G12=""),"",E12-(F12+G12+Z12))</f>
        <v/>
      </c>
      <c r="AB12" s="381" t="str">
        <f>IF(AA12="","",MAX(AA12,0))</f>
        <v/>
      </c>
      <c r="AC12" s="381" t="str">
        <f>IF(K12="","",AC$8)</f>
        <v/>
      </c>
      <c r="AD12" s="381" t="str">
        <f>IF(K12="","",K12*AD$8)</f>
        <v/>
      </c>
      <c r="AE12" s="382" t="str">
        <f>IF(AC12="","",AE$8)</f>
        <v/>
      </c>
      <c r="AF12" s="382" t="str">
        <f>IF(K12="","",K12*AF$8 - MAX('1042Bf Données de base trav.'!S8-M12,0))</f>
        <v/>
      </c>
      <c r="AG12" s="382" t="str">
        <f>IF(OR($C12="",K12="",D12="",N12&lt;0),"",MAX(N12*D12,0))</f>
        <v/>
      </c>
      <c r="AH12" s="382" t="str">
        <f>IF(OR($C12="",O12=""),"",O12*0.8)</f>
        <v/>
      </c>
      <c r="AI12" s="382" t="str">
        <f>IF(OR($C12="",D12="",O12=""),"",AI$6/5*X12*D12*0.8)</f>
        <v/>
      </c>
      <c r="AJ12" s="382" t="str">
        <f>IF(OR($C12="",K12="",O12=""),"",MAX(P12+'1042Bf Données de base trav.'!T8-O12,0))</f>
        <v/>
      </c>
      <c r="AK12" s="382" t="str">
        <f>IF('1042Bf Données de base trav.'!T8="","",'1042Bf Données de base trav.'!T8)</f>
        <v/>
      </c>
      <c r="AL12" s="382" t="str">
        <f>IF(OR($C12="",O12=""),"",MAX(P12-R12-AJ12,0))</f>
        <v/>
      </c>
      <c r="AM12" s="383" t="str">
        <f>IF(E12="","",1)</f>
        <v/>
      </c>
      <c r="AN12" s="384" t="str">
        <f>IF(E12="","",IF(ROUND(K12,2)&lt;=0,0,1))</f>
        <v/>
      </c>
      <c r="AO12" s="382" t="str">
        <f>IF(E12="","",E12)</f>
        <v/>
      </c>
      <c r="AP12" s="382" t="str">
        <f>IF(E12="","",'1042Bf Données de base trav.'!P8)</f>
        <v/>
      </c>
      <c r="AQ12" s="385">
        <f>IF('1042Bf Données de base trav.'!Y8&gt;0,AG12,0)</f>
        <v>0</v>
      </c>
      <c r="AR12" s="386">
        <f>IF('1042Bf Données de base trav.'!Y8&gt;0,'1042Bf Données de base trav.'!T8,0)</f>
        <v>0</v>
      </c>
      <c r="AS12" s="382" t="str">
        <f>E12</f>
        <v/>
      </c>
      <c r="AT12" s="382">
        <f>'1042Bf Données de base trav.'!P8</f>
        <v>0</v>
      </c>
      <c r="AU12" s="382">
        <f>IF(AQ12="",0,MAX(AQ12-AR12,0))</f>
        <v>0</v>
      </c>
    </row>
    <row r="13" spans="1:50" s="57" customFormat="1" ht="16.899999999999999" customHeight="1">
      <c r="A13" s="402" t="str">
        <f>IF('1042Bf Données de base trav.'!A9="","",'1042Bf Données de base trav.'!A9)</f>
        <v/>
      </c>
      <c r="B13" s="409" t="str">
        <f>IF('1042Bf Données de base trav.'!B9="","",'1042Bf Données de base trav.'!B9)</f>
        <v/>
      </c>
      <c r="C13" s="403" t="str">
        <f>IF('1042Bf Données de base trav.'!C9="","",'1042Bf Données de base trav.'!C9)</f>
        <v/>
      </c>
      <c r="D13" s="310" t="str">
        <f>IF('1042Bf Données de base trav.'!AJ9="","",'1042Bf Données de base trav.'!AJ9)</f>
        <v/>
      </c>
      <c r="E13" s="306" t="str">
        <f>IF('1042Bf Données de base trav.'!N9="","",'1042Bf Données de base trav.'!N9)</f>
        <v/>
      </c>
      <c r="F13" s="308" t="str">
        <f>IF('1042Bf Données de base trav.'!O9="","",'1042Bf Données de base trav.'!O9)</f>
        <v/>
      </c>
      <c r="G13" s="307" t="str">
        <f>IF('1042Bf Données de base trav.'!P9="","",'1042Bf Données de base trav.'!P9)</f>
        <v/>
      </c>
      <c r="H13" s="311" t="str">
        <f>IF('1042Bf Données de base trav.'!Q9="","",'1042Bf Données de base trav.'!Q9)</f>
        <v/>
      </c>
      <c r="I13" s="312" t="str">
        <f>IF('1042Bf Données de base trav.'!R9="","",'1042Bf Données de base trav.'!R9)</f>
        <v/>
      </c>
      <c r="J13" s="313" t="str">
        <f t="shared" ref="J13:J76" si="2">Z13</f>
        <v/>
      </c>
      <c r="K13" s="314" t="str">
        <f t="shared" ref="K13:K76" si="3">AA13</f>
        <v/>
      </c>
      <c r="L13" s="315" t="str">
        <f>IF('1042Bf Données de base trav.'!S9="","",'1042Bf Données de base trav.'!S9)</f>
        <v/>
      </c>
      <c r="M13" s="316" t="str">
        <f>AD13</f>
        <v/>
      </c>
      <c r="N13" s="317" t="str">
        <f t="shared" si="1"/>
        <v/>
      </c>
      <c r="O13" s="318" t="str">
        <f t="shared" si="1"/>
        <v/>
      </c>
      <c r="P13" s="319" t="str">
        <f t="shared" si="1"/>
        <v/>
      </c>
      <c r="Q13" s="309" t="str">
        <f>AJ13</f>
        <v/>
      </c>
      <c r="R13" s="320" t="str">
        <f>AI13</f>
        <v/>
      </c>
      <c r="S13" s="317" t="str">
        <f>AL13</f>
        <v/>
      </c>
      <c r="T13" s="315" t="str">
        <f>IF(R13="","",MAX((O13-AR13)*'1042Af Demande'!$B$31,0))</f>
        <v/>
      </c>
      <c r="U13" s="321" t="str">
        <f>IF(T13="","",S13+T13)</f>
        <v/>
      </c>
      <c r="V13" s="377"/>
      <c r="W13" s="378"/>
      <c r="X13" s="158" t="str">
        <f>IF('1042Bf Données de base trav.'!M9="","",'1042Bf Données de base trav.'!M9)</f>
        <v/>
      </c>
      <c r="Y13" s="379" t="str">
        <f t="shared" ref="Y13:Y76" si="4">IF($A13="","",D13)</f>
        <v/>
      </c>
      <c r="Z13" s="380" t="str">
        <f>IF(A13="","",'1042Bf Données de base trav.'!Q9-'1042Bf Données de base trav.'!R9)</f>
        <v/>
      </c>
      <c r="AA13" s="380" t="str">
        <f t="shared" ref="AA13:AA76" si="5">IF(OR($C13="",E13="",F13="",G13=""),"",E13-(F13+G13+Z13))</f>
        <v/>
      </c>
      <c r="AB13" s="381" t="str">
        <f t="shared" ref="AB13:AB76" si="6">IF(AA13="","",MAX(AA13,0))</f>
        <v/>
      </c>
      <c r="AC13" s="381" t="str">
        <f t="shared" ref="AC13:AC76" si="7">IF(K13="","",AC$8)</f>
        <v/>
      </c>
      <c r="AD13" s="381" t="str">
        <f t="shared" ref="AD13:AD76" si="8">IF(K13="","",K13*AD$8)</f>
        <v/>
      </c>
      <c r="AE13" s="382" t="str">
        <f t="shared" ref="AE13:AE76" si="9">IF(AC13="","",AE$8)</f>
        <v/>
      </c>
      <c r="AF13" s="382" t="str">
        <f>IF(K13="","",K13*AF$8 - MAX('1042Bf Données de base trav.'!S9-M13,0))</f>
        <v/>
      </c>
      <c r="AG13" s="382" t="str">
        <f t="shared" ref="AG13:AG76" si="10">IF(OR($C13="",K13="",D13="",N13&lt;0),"",MAX(N13*D13,0))</f>
        <v/>
      </c>
      <c r="AH13" s="382" t="str">
        <f t="shared" ref="AH13:AH76" si="11">IF(OR($C13="",O13=""),"",O13*0.8)</f>
        <v/>
      </c>
      <c r="AI13" s="382" t="str">
        <f t="shared" ref="AI13:AI76" si="12">IF(OR($C13="",D13="",O13=""),"",AI$6/5*X13*D13*0.8)</f>
        <v/>
      </c>
      <c r="AJ13" s="382" t="str">
        <f>IF(OR($C13="",K13="",O13=""),"",MAX(P13+'1042Bf Données de base trav.'!T9-O13,0))</f>
        <v/>
      </c>
      <c r="AK13" s="382" t="str">
        <f>IF('1042Bf Données de base trav.'!T9="","",'1042Bf Données de base trav.'!T9)</f>
        <v/>
      </c>
      <c r="AL13" s="382" t="str">
        <f t="shared" ref="AL13:AL76" si="13">IF(OR($C13="",O13=""),"",MAX(P13-R13-AJ13,0))</f>
        <v/>
      </c>
      <c r="AM13" s="383" t="str">
        <f t="shared" ref="AM13:AM76" si="14">IF(E13="","",1)</f>
        <v/>
      </c>
      <c r="AN13" s="384" t="str">
        <f t="shared" ref="AN13:AN76" si="15">IF(E13="","",IF(ROUND(K13,2)&lt;=0,0,1))</f>
        <v/>
      </c>
      <c r="AO13" s="382" t="str">
        <f t="shared" ref="AO13:AO76" si="16">IF(E13="","",E13)</f>
        <v/>
      </c>
      <c r="AP13" s="382" t="str">
        <f>IF(E13="","",'1042Bf Données de base trav.'!P9)</f>
        <v/>
      </c>
      <c r="AQ13" s="385">
        <f>IF('1042Bf Données de base trav.'!Y9&gt;0,AG13,0)</f>
        <v>0</v>
      </c>
      <c r="AR13" s="386">
        <f>IF('1042Bf Données de base trav.'!Y9&gt;0,'1042Bf Données de base trav.'!T9,0)</f>
        <v>0</v>
      </c>
      <c r="AS13" s="382" t="str">
        <f t="shared" ref="AS13:AS76" si="17">E13</f>
        <v/>
      </c>
      <c r="AT13" s="382">
        <f>'1042Bf Données de base trav.'!P9</f>
        <v>0</v>
      </c>
      <c r="AU13" s="382">
        <f t="shared" ref="AU13:AU76" si="18">IF(AQ13="",0,MAX(AQ13-AR13,0))</f>
        <v>0</v>
      </c>
    </row>
    <row r="14" spans="1:50" s="57" customFormat="1" ht="16.899999999999999" customHeight="1">
      <c r="A14" s="402" t="str">
        <f>IF('1042Bf Données de base trav.'!A10="","",'1042Bf Données de base trav.'!A10)</f>
        <v/>
      </c>
      <c r="B14" s="409" t="str">
        <f>IF('1042Bf Données de base trav.'!B10="","",'1042Bf Données de base trav.'!B10)</f>
        <v/>
      </c>
      <c r="C14" s="403" t="str">
        <f>IF('1042Bf Données de base trav.'!C10="","",'1042Bf Données de base trav.'!C10)</f>
        <v/>
      </c>
      <c r="D14" s="310" t="str">
        <f>IF('1042Bf Données de base trav.'!AJ10="","",'1042Bf Données de base trav.'!AJ10)</f>
        <v/>
      </c>
      <c r="E14" s="306" t="str">
        <f>IF('1042Bf Données de base trav.'!N10="","",'1042Bf Données de base trav.'!N10)</f>
        <v/>
      </c>
      <c r="F14" s="308" t="str">
        <f>IF('1042Bf Données de base trav.'!O10="","",'1042Bf Données de base trav.'!O10)</f>
        <v/>
      </c>
      <c r="G14" s="307" t="str">
        <f>IF('1042Bf Données de base trav.'!P10="","",'1042Bf Données de base trav.'!P10)</f>
        <v/>
      </c>
      <c r="H14" s="311" t="str">
        <f>IF('1042Bf Données de base trav.'!Q10="","",'1042Bf Données de base trav.'!Q10)</f>
        <v/>
      </c>
      <c r="I14" s="312" t="str">
        <f>IF('1042Bf Données de base trav.'!R10="","",'1042Bf Données de base trav.'!R10)</f>
        <v/>
      </c>
      <c r="J14" s="313" t="str">
        <f t="shared" si="2"/>
        <v/>
      </c>
      <c r="K14" s="314" t="str">
        <f t="shared" si="3"/>
        <v/>
      </c>
      <c r="L14" s="315" t="str">
        <f>IF('1042Bf Données de base trav.'!S10="","",'1042Bf Données de base trav.'!S10)</f>
        <v/>
      </c>
      <c r="M14" s="316" t="str">
        <f t="shared" ref="M14:M77" si="19">AD14</f>
        <v/>
      </c>
      <c r="N14" s="317" t="str">
        <f t="shared" ref="N14:N77" si="20">AF14</f>
        <v/>
      </c>
      <c r="O14" s="318" t="str">
        <f t="shared" ref="O14:O77" si="21">AG14</f>
        <v/>
      </c>
      <c r="P14" s="319" t="str">
        <f t="shared" ref="P14:P77" si="22">AH14</f>
        <v/>
      </c>
      <c r="Q14" s="309" t="str">
        <f t="shared" ref="Q14:Q77" si="23">AJ14</f>
        <v/>
      </c>
      <c r="R14" s="320" t="str">
        <f t="shared" ref="R14:R77" si="24">AI14</f>
        <v/>
      </c>
      <c r="S14" s="317" t="str">
        <f t="shared" ref="S14:S77" si="25">AL14</f>
        <v/>
      </c>
      <c r="T14" s="315" t="str">
        <f>IF(R14="","",MAX((O14-AR14)*'1042Af Demande'!$B$31,0))</f>
        <v/>
      </c>
      <c r="U14" s="321" t="str">
        <f t="shared" ref="U14:U77" si="26">IF(T14="","",S14+T14)</f>
        <v/>
      </c>
      <c r="V14" s="377"/>
      <c r="W14" s="378"/>
      <c r="X14" s="158" t="str">
        <f>IF('1042Bf Données de base trav.'!M10="","",'1042Bf Données de base trav.'!M10)</f>
        <v/>
      </c>
      <c r="Y14" s="379" t="str">
        <f t="shared" si="4"/>
        <v/>
      </c>
      <c r="Z14" s="380" t="str">
        <f>IF(A14="","",'1042Bf Données de base trav.'!Q10-'1042Bf Données de base trav.'!R10)</f>
        <v/>
      </c>
      <c r="AA14" s="380" t="str">
        <f t="shared" si="5"/>
        <v/>
      </c>
      <c r="AB14" s="381" t="str">
        <f t="shared" si="6"/>
        <v/>
      </c>
      <c r="AC14" s="381" t="str">
        <f t="shared" si="7"/>
        <v/>
      </c>
      <c r="AD14" s="381" t="str">
        <f t="shared" si="8"/>
        <v/>
      </c>
      <c r="AE14" s="382" t="str">
        <f t="shared" si="9"/>
        <v/>
      </c>
      <c r="AF14" s="382" t="str">
        <f>IF(K14="","",K14*AF$8 - MAX('1042Bf Données de base trav.'!S10-M14,0))</f>
        <v/>
      </c>
      <c r="AG14" s="382" t="str">
        <f t="shared" si="10"/>
        <v/>
      </c>
      <c r="AH14" s="382" t="str">
        <f t="shared" si="11"/>
        <v/>
      </c>
      <c r="AI14" s="382" t="str">
        <f t="shared" si="12"/>
        <v/>
      </c>
      <c r="AJ14" s="382" t="str">
        <f>IF(OR($C14="",K14="",O14=""),"",MAX(P14+'1042Bf Données de base trav.'!T10-O14,0))</f>
        <v/>
      </c>
      <c r="AK14" s="382" t="str">
        <f>IF('1042Bf Données de base trav.'!T10="","",'1042Bf Données de base trav.'!T10)</f>
        <v/>
      </c>
      <c r="AL14" s="382" t="str">
        <f t="shared" si="13"/>
        <v/>
      </c>
      <c r="AM14" s="383" t="str">
        <f t="shared" si="14"/>
        <v/>
      </c>
      <c r="AN14" s="384" t="str">
        <f t="shared" si="15"/>
        <v/>
      </c>
      <c r="AO14" s="382" t="str">
        <f t="shared" si="16"/>
        <v/>
      </c>
      <c r="AP14" s="382" t="str">
        <f>IF(E14="","",'1042Bf Données de base trav.'!P10)</f>
        <v/>
      </c>
      <c r="AQ14" s="385">
        <f>IF('1042Bf Données de base trav.'!Y10&gt;0,AG14,0)</f>
        <v>0</v>
      </c>
      <c r="AR14" s="386">
        <f>IF('1042Bf Données de base trav.'!Y10&gt;0,'1042Bf Données de base trav.'!T10,0)</f>
        <v>0</v>
      </c>
      <c r="AS14" s="382" t="str">
        <f t="shared" si="17"/>
        <v/>
      </c>
      <c r="AT14" s="382">
        <f>'1042Bf Données de base trav.'!P10</f>
        <v>0</v>
      </c>
      <c r="AU14" s="382">
        <f t="shared" si="18"/>
        <v>0</v>
      </c>
    </row>
    <row r="15" spans="1:50" s="57" customFormat="1" ht="16.899999999999999" customHeight="1">
      <c r="A15" s="402" t="str">
        <f>IF('1042Bf Données de base trav.'!A11="","",'1042Bf Données de base trav.'!A11)</f>
        <v/>
      </c>
      <c r="B15" s="409" t="str">
        <f>IF('1042Bf Données de base trav.'!B11="","",'1042Bf Données de base trav.'!B11)</f>
        <v/>
      </c>
      <c r="C15" s="403" t="str">
        <f>IF('1042Bf Données de base trav.'!C11="","",'1042Bf Données de base trav.'!C11)</f>
        <v/>
      </c>
      <c r="D15" s="310" t="str">
        <f>IF('1042Bf Données de base trav.'!AJ11="","",'1042Bf Données de base trav.'!AJ11)</f>
        <v/>
      </c>
      <c r="E15" s="306" t="str">
        <f>IF('1042Bf Données de base trav.'!N11="","",'1042Bf Données de base trav.'!N11)</f>
        <v/>
      </c>
      <c r="F15" s="308" t="str">
        <f>IF('1042Bf Données de base trav.'!O11="","",'1042Bf Données de base trav.'!O11)</f>
        <v/>
      </c>
      <c r="G15" s="307" t="str">
        <f>IF('1042Bf Données de base trav.'!P11="","",'1042Bf Données de base trav.'!P11)</f>
        <v/>
      </c>
      <c r="H15" s="311" t="str">
        <f>IF('1042Bf Données de base trav.'!Q11="","",'1042Bf Données de base trav.'!Q11)</f>
        <v/>
      </c>
      <c r="I15" s="312" t="str">
        <f>IF('1042Bf Données de base trav.'!R11="","",'1042Bf Données de base trav.'!R11)</f>
        <v/>
      </c>
      <c r="J15" s="313" t="str">
        <f t="shared" si="2"/>
        <v/>
      </c>
      <c r="K15" s="314" t="str">
        <f t="shared" si="3"/>
        <v/>
      </c>
      <c r="L15" s="315" t="str">
        <f>IF('1042Bf Données de base trav.'!S11="","",'1042Bf Données de base trav.'!S11)</f>
        <v/>
      </c>
      <c r="M15" s="316" t="str">
        <f>AD15</f>
        <v/>
      </c>
      <c r="N15" s="317" t="str">
        <f t="shared" si="20"/>
        <v/>
      </c>
      <c r="O15" s="318" t="str">
        <f t="shared" si="21"/>
        <v/>
      </c>
      <c r="P15" s="319" t="str">
        <f t="shared" si="22"/>
        <v/>
      </c>
      <c r="Q15" s="309" t="str">
        <f t="shared" si="23"/>
        <v/>
      </c>
      <c r="R15" s="320" t="str">
        <f t="shared" si="24"/>
        <v/>
      </c>
      <c r="S15" s="317" t="str">
        <f t="shared" si="25"/>
        <v/>
      </c>
      <c r="T15" s="315" t="str">
        <f>IF(R15="","",MAX((O15-AR15)*'1042Af Demande'!$B$31,0))</f>
        <v/>
      </c>
      <c r="U15" s="321" t="str">
        <f t="shared" si="26"/>
        <v/>
      </c>
      <c r="V15" s="377"/>
      <c r="W15" s="378"/>
      <c r="X15" s="158" t="str">
        <f>IF('1042Bf Données de base trav.'!M11="","",'1042Bf Données de base trav.'!M11)</f>
        <v/>
      </c>
      <c r="Y15" s="379" t="str">
        <f t="shared" si="4"/>
        <v/>
      </c>
      <c r="Z15" s="380" t="str">
        <f>IF(A15="","",'1042Bf Données de base trav.'!Q11-'1042Bf Données de base trav.'!R11)</f>
        <v/>
      </c>
      <c r="AA15" s="380" t="str">
        <f t="shared" si="5"/>
        <v/>
      </c>
      <c r="AB15" s="381" t="str">
        <f t="shared" si="6"/>
        <v/>
      </c>
      <c r="AC15" s="381" t="str">
        <f t="shared" si="7"/>
        <v/>
      </c>
      <c r="AD15" s="381" t="str">
        <f t="shared" si="8"/>
        <v/>
      </c>
      <c r="AE15" s="382" t="str">
        <f t="shared" si="9"/>
        <v/>
      </c>
      <c r="AF15" s="382" t="str">
        <f>IF(K15="","",K15*AF$8 - MAX('1042Bf Données de base trav.'!S11-M15,0))</f>
        <v/>
      </c>
      <c r="AG15" s="382" t="str">
        <f t="shared" si="10"/>
        <v/>
      </c>
      <c r="AH15" s="382" t="str">
        <f t="shared" si="11"/>
        <v/>
      </c>
      <c r="AI15" s="382" t="str">
        <f t="shared" si="12"/>
        <v/>
      </c>
      <c r="AJ15" s="382" t="str">
        <f>IF(OR($C15="",K15="",O15=""),"",MAX(P15+'1042Bf Données de base trav.'!T11-O15,0))</f>
        <v/>
      </c>
      <c r="AK15" s="382" t="str">
        <f>IF('1042Bf Données de base trav.'!T11="","",'1042Bf Données de base trav.'!T11)</f>
        <v/>
      </c>
      <c r="AL15" s="382" t="str">
        <f t="shared" si="13"/>
        <v/>
      </c>
      <c r="AM15" s="383" t="str">
        <f t="shared" si="14"/>
        <v/>
      </c>
      <c r="AN15" s="384" t="str">
        <f t="shared" si="15"/>
        <v/>
      </c>
      <c r="AO15" s="382" t="str">
        <f t="shared" si="16"/>
        <v/>
      </c>
      <c r="AP15" s="382" t="str">
        <f>IF(E15="","",'1042Bf Données de base trav.'!P11)</f>
        <v/>
      </c>
      <c r="AQ15" s="385">
        <f>IF('1042Bf Données de base trav.'!Y11&gt;0,AG15,0)</f>
        <v>0</v>
      </c>
      <c r="AR15" s="386">
        <f>IF('1042Bf Données de base trav.'!Y11&gt;0,'1042Bf Données de base trav.'!T11,0)</f>
        <v>0</v>
      </c>
      <c r="AS15" s="382" t="str">
        <f t="shared" si="17"/>
        <v/>
      </c>
      <c r="AT15" s="382">
        <f>'1042Bf Données de base trav.'!P11</f>
        <v>0</v>
      </c>
      <c r="AU15" s="382">
        <f t="shared" si="18"/>
        <v>0</v>
      </c>
    </row>
    <row r="16" spans="1:50" s="57" customFormat="1" ht="16.899999999999999" customHeight="1">
      <c r="A16" s="402" t="str">
        <f>IF('1042Bf Données de base trav.'!A12="","",'1042Bf Données de base trav.'!A12)</f>
        <v/>
      </c>
      <c r="B16" s="409" t="str">
        <f>IF('1042Bf Données de base trav.'!B12="","",'1042Bf Données de base trav.'!B12)</f>
        <v/>
      </c>
      <c r="C16" s="403" t="str">
        <f>IF('1042Bf Données de base trav.'!C12="","",'1042Bf Données de base trav.'!C12)</f>
        <v/>
      </c>
      <c r="D16" s="310" t="str">
        <f>IF('1042Bf Données de base trav.'!AJ12="","",'1042Bf Données de base trav.'!AJ12)</f>
        <v/>
      </c>
      <c r="E16" s="306" t="str">
        <f>IF('1042Bf Données de base trav.'!N12="","",'1042Bf Données de base trav.'!N12)</f>
        <v/>
      </c>
      <c r="F16" s="308" t="str">
        <f>IF('1042Bf Données de base trav.'!O12="","",'1042Bf Données de base trav.'!O12)</f>
        <v/>
      </c>
      <c r="G16" s="307" t="str">
        <f>IF('1042Bf Données de base trav.'!P12="","",'1042Bf Données de base trav.'!P12)</f>
        <v/>
      </c>
      <c r="H16" s="311" t="str">
        <f>IF('1042Bf Données de base trav.'!Q12="","",'1042Bf Données de base trav.'!Q12)</f>
        <v/>
      </c>
      <c r="I16" s="312" t="str">
        <f>IF('1042Bf Données de base trav.'!R12="","",'1042Bf Données de base trav.'!R12)</f>
        <v/>
      </c>
      <c r="J16" s="313" t="str">
        <f t="shared" si="2"/>
        <v/>
      </c>
      <c r="K16" s="314" t="str">
        <f t="shared" si="3"/>
        <v/>
      </c>
      <c r="L16" s="315" t="str">
        <f>IF('1042Bf Données de base trav.'!S12="","",'1042Bf Données de base trav.'!S12)</f>
        <v/>
      </c>
      <c r="M16" s="316" t="str">
        <f t="shared" si="19"/>
        <v/>
      </c>
      <c r="N16" s="317" t="str">
        <f t="shared" si="20"/>
        <v/>
      </c>
      <c r="O16" s="318" t="str">
        <f t="shared" si="21"/>
        <v/>
      </c>
      <c r="P16" s="319" t="str">
        <f t="shared" si="22"/>
        <v/>
      </c>
      <c r="Q16" s="309" t="str">
        <f t="shared" si="23"/>
        <v/>
      </c>
      <c r="R16" s="320" t="str">
        <f t="shared" si="24"/>
        <v/>
      </c>
      <c r="S16" s="317" t="str">
        <f t="shared" si="25"/>
        <v/>
      </c>
      <c r="T16" s="315" t="str">
        <f>IF(R16="","",MAX((O16-AR16)*'1042Af Demande'!$B$31,0))</f>
        <v/>
      </c>
      <c r="U16" s="321" t="str">
        <f t="shared" si="26"/>
        <v/>
      </c>
      <c r="V16" s="377"/>
      <c r="W16" s="378"/>
      <c r="X16" s="158" t="str">
        <f>IF('1042Bf Données de base trav.'!M12="","",'1042Bf Données de base trav.'!M12)</f>
        <v/>
      </c>
      <c r="Y16" s="379" t="str">
        <f t="shared" si="4"/>
        <v/>
      </c>
      <c r="Z16" s="380" t="str">
        <f>IF(A16="","",'1042Bf Données de base trav.'!Q12-'1042Bf Données de base trav.'!R12)</f>
        <v/>
      </c>
      <c r="AA16" s="380" t="str">
        <f t="shared" si="5"/>
        <v/>
      </c>
      <c r="AB16" s="381" t="str">
        <f t="shared" si="6"/>
        <v/>
      </c>
      <c r="AC16" s="381" t="str">
        <f t="shared" si="7"/>
        <v/>
      </c>
      <c r="AD16" s="381" t="str">
        <f t="shared" si="8"/>
        <v/>
      </c>
      <c r="AE16" s="382" t="str">
        <f t="shared" si="9"/>
        <v/>
      </c>
      <c r="AF16" s="382" t="str">
        <f>IF(K16="","",K16*AF$8 - MAX('1042Bf Données de base trav.'!S12-M16,0))</f>
        <v/>
      </c>
      <c r="AG16" s="382" t="str">
        <f t="shared" si="10"/>
        <v/>
      </c>
      <c r="AH16" s="382" t="str">
        <f t="shared" si="11"/>
        <v/>
      </c>
      <c r="AI16" s="382" t="str">
        <f t="shared" si="12"/>
        <v/>
      </c>
      <c r="AJ16" s="382" t="str">
        <f>IF(OR($C16="",K16="",O16=""),"",MAX(P16+'1042Bf Données de base trav.'!T12-O16,0))</f>
        <v/>
      </c>
      <c r="AK16" s="382" t="str">
        <f>IF('1042Bf Données de base trav.'!T12="","",'1042Bf Données de base trav.'!T12)</f>
        <v/>
      </c>
      <c r="AL16" s="382" t="str">
        <f t="shared" si="13"/>
        <v/>
      </c>
      <c r="AM16" s="383" t="str">
        <f t="shared" si="14"/>
        <v/>
      </c>
      <c r="AN16" s="384" t="str">
        <f t="shared" si="15"/>
        <v/>
      </c>
      <c r="AO16" s="382" t="str">
        <f t="shared" si="16"/>
        <v/>
      </c>
      <c r="AP16" s="382" t="str">
        <f>IF(E16="","",'1042Bf Données de base trav.'!P12)</f>
        <v/>
      </c>
      <c r="AQ16" s="385">
        <f>IF('1042Bf Données de base trav.'!Y12&gt;0,AG16,0)</f>
        <v>0</v>
      </c>
      <c r="AR16" s="386">
        <f>IF('1042Bf Données de base trav.'!Y12&gt;0,'1042Bf Données de base trav.'!T12,0)</f>
        <v>0</v>
      </c>
      <c r="AS16" s="382" t="str">
        <f t="shared" si="17"/>
        <v/>
      </c>
      <c r="AT16" s="382">
        <f>'1042Bf Données de base trav.'!P12</f>
        <v>0</v>
      </c>
      <c r="AU16" s="382">
        <f t="shared" si="18"/>
        <v>0</v>
      </c>
    </row>
    <row r="17" spans="1:47" s="57" customFormat="1" ht="16.899999999999999" customHeight="1">
      <c r="A17" s="402" t="str">
        <f>IF('1042Bf Données de base trav.'!A13="","",'1042Bf Données de base trav.'!A13)</f>
        <v/>
      </c>
      <c r="B17" s="409" t="str">
        <f>IF('1042Bf Données de base trav.'!B13="","",'1042Bf Données de base trav.'!B13)</f>
        <v/>
      </c>
      <c r="C17" s="403" t="str">
        <f>IF('1042Bf Données de base trav.'!C13="","",'1042Bf Données de base trav.'!C13)</f>
        <v/>
      </c>
      <c r="D17" s="310" t="str">
        <f>IF('1042Bf Données de base trav.'!AJ13="","",'1042Bf Données de base trav.'!AJ13)</f>
        <v/>
      </c>
      <c r="E17" s="306" t="str">
        <f>IF('1042Bf Données de base trav.'!N13="","",'1042Bf Données de base trav.'!N13)</f>
        <v/>
      </c>
      <c r="F17" s="308" t="str">
        <f>IF('1042Bf Données de base trav.'!O13="","",'1042Bf Données de base trav.'!O13)</f>
        <v/>
      </c>
      <c r="G17" s="307" t="str">
        <f>IF('1042Bf Données de base trav.'!P13="","",'1042Bf Données de base trav.'!P13)</f>
        <v/>
      </c>
      <c r="H17" s="311" t="str">
        <f>IF('1042Bf Données de base trav.'!Q13="","",'1042Bf Données de base trav.'!Q13)</f>
        <v/>
      </c>
      <c r="I17" s="312" t="str">
        <f>IF('1042Bf Données de base trav.'!R13="","",'1042Bf Données de base trav.'!R13)</f>
        <v/>
      </c>
      <c r="J17" s="313" t="str">
        <f t="shared" si="2"/>
        <v/>
      </c>
      <c r="K17" s="314" t="str">
        <f t="shared" si="3"/>
        <v/>
      </c>
      <c r="L17" s="315" t="str">
        <f>IF('1042Bf Données de base trav.'!S13="","",'1042Bf Données de base trav.'!S13)</f>
        <v/>
      </c>
      <c r="M17" s="316" t="str">
        <f t="shared" si="19"/>
        <v/>
      </c>
      <c r="N17" s="317" t="str">
        <f t="shared" si="20"/>
        <v/>
      </c>
      <c r="O17" s="318" t="str">
        <f t="shared" si="21"/>
        <v/>
      </c>
      <c r="P17" s="319" t="str">
        <f t="shared" si="22"/>
        <v/>
      </c>
      <c r="Q17" s="309" t="str">
        <f t="shared" si="23"/>
        <v/>
      </c>
      <c r="R17" s="320" t="str">
        <f t="shared" si="24"/>
        <v/>
      </c>
      <c r="S17" s="317" t="str">
        <f t="shared" si="25"/>
        <v/>
      </c>
      <c r="T17" s="315" t="str">
        <f>IF(R17="","",MAX((O17-AR17)*'1042Af Demande'!$B$31,0))</f>
        <v/>
      </c>
      <c r="U17" s="321" t="str">
        <f t="shared" si="26"/>
        <v/>
      </c>
      <c r="V17" s="377"/>
      <c r="W17" s="378"/>
      <c r="X17" s="158" t="str">
        <f>IF('1042Bf Données de base trav.'!M13="","",'1042Bf Données de base trav.'!M13)</f>
        <v/>
      </c>
      <c r="Y17" s="379" t="str">
        <f t="shared" si="4"/>
        <v/>
      </c>
      <c r="Z17" s="380" t="str">
        <f>IF(A17="","",'1042Bf Données de base trav.'!Q13-'1042Bf Données de base trav.'!R13)</f>
        <v/>
      </c>
      <c r="AA17" s="380" t="str">
        <f t="shared" si="5"/>
        <v/>
      </c>
      <c r="AB17" s="381" t="str">
        <f t="shared" si="6"/>
        <v/>
      </c>
      <c r="AC17" s="381" t="str">
        <f t="shared" si="7"/>
        <v/>
      </c>
      <c r="AD17" s="381" t="str">
        <f t="shared" si="8"/>
        <v/>
      </c>
      <c r="AE17" s="382" t="str">
        <f t="shared" si="9"/>
        <v/>
      </c>
      <c r="AF17" s="382" t="str">
        <f>IF(K17="","",K17*AF$8 - MAX('1042Bf Données de base trav.'!S13-M17,0))</f>
        <v/>
      </c>
      <c r="AG17" s="382" t="str">
        <f t="shared" si="10"/>
        <v/>
      </c>
      <c r="AH17" s="382" t="str">
        <f t="shared" si="11"/>
        <v/>
      </c>
      <c r="AI17" s="382" t="str">
        <f t="shared" si="12"/>
        <v/>
      </c>
      <c r="AJ17" s="382" t="str">
        <f>IF(OR($C17="",K17="",O17=""),"",MAX(P17+'1042Bf Données de base trav.'!T13-O17,0))</f>
        <v/>
      </c>
      <c r="AK17" s="382" t="str">
        <f>IF('1042Bf Données de base trav.'!T13="","",'1042Bf Données de base trav.'!T13)</f>
        <v/>
      </c>
      <c r="AL17" s="382" t="str">
        <f t="shared" si="13"/>
        <v/>
      </c>
      <c r="AM17" s="383" t="str">
        <f t="shared" si="14"/>
        <v/>
      </c>
      <c r="AN17" s="384" t="str">
        <f t="shared" si="15"/>
        <v/>
      </c>
      <c r="AO17" s="382" t="str">
        <f t="shared" si="16"/>
        <v/>
      </c>
      <c r="AP17" s="382" t="str">
        <f>IF(E17="","",'1042Bf Données de base trav.'!P13)</f>
        <v/>
      </c>
      <c r="AQ17" s="385">
        <f>IF('1042Bf Données de base trav.'!Y13&gt;0,AG17,0)</f>
        <v>0</v>
      </c>
      <c r="AR17" s="386">
        <f>IF('1042Bf Données de base trav.'!Y13&gt;0,'1042Bf Données de base trav.'!T13,0)</f>
        <v>0</v>
      </c>
      <c r="AS17" s="382" t="str">
        <f t="shared" si="17"/>
        <v/>
      </c>
      <c r="AT17" s="382">
        <f>'1042Bf Données de base trav.'!P13</f>
        <v>0</v>
      </c>
      <c r="AU17" s="382">
        <f t="shared" si="18"/>
        <v>0</v>
      </c>
    </row>
    <row r="18" spans="1:47" s="57" customFormat="1" ht="16.899999999999999" customHeight="1">
      <c r="A18" s="402" t="str">
        <f>IF('1042Bf Données de base trav.'!A14="","",'1042Bf Données de base trav.'!A14)</f>
        <v/>
      </c>
      <c r="B18" s="409" t="str">
        <f>IF('1042Bf Données de base trav.'!B14="","",'1042Bf Données de base trav.'!B14)</f>
        <v/>
      </c>
      <c r="C18" s="403" t="str">
        <f>IF('1042Bf Données de base trav.'!C14="","",'1042Bf Données de base trav.'!C14)</f>
        <v/>
      </c>
      <c r="D18" s="310" t="str">
        <f>IF('1042Bf Données de base trav.'!AJ14="","",'1042Bf Données de base trav.'!AJ14)</f>
        <v/>
      </c>
      <c r="E18" s="306" t="str">
        <f>IF('1042Bf Données de base trav.'!N14="","",'1042Bf Données de base trav.'!N14)</f>
        <v/>
      </c>
      <c r="F18" s="308" t="str">
        <f>IF('1042Bf Données de base trav.'!O14="","",'1042Bf Données de base trav.'!O14)</f>
        <v/>
      </c>
      <c r="G18" s="307" t="str">
        <f>IF('1042Bf Données de base trav.'!P14="","",'1042Bf Données de base trav.'!P14)</f>
        <v/>
      </c>
      <c r="H18" s="311" t="str">
        <f>IF('1042Bf Données de base trav.'!Q14="","",'1042Bf Données de base trav.'!Q14)</f>
        <v/>
      </c>
      <c r="I18" s="312" t="str">
        <f>IF('1042Bf Données de base trav.'!R14="","",'1042Bf Données de base trav.'!R14)</f>
        <v/>
      </c>
      <c r="J18" s="313" t="str">
        <f t="shared" si="2"/>
        <v/>
      </c>
      <c r="K18" s="314" t="str">
        <f t="shared" si="3"/>
        <v/>
      </c>
      <c r="L18" s="315" t="str">
        <f>IF('1042Bf Données de base trav.'!S14="","",'1042Bf Données de base trav.'!S14)</f>
        <v/>
      </c>
      <c r="M18" s="316" t="str">
        <f t="shared" si="19"/>
        <v/>
      </c>
      <c r="N18" s="317" t="str">
        <f t="shared" si="20"/>
        <v/>
      </c>
      <c r="O18" s="318" t="str">
        <f t="shared" si="21"/>
        <v/>
      </c>
      <c r="P18" s="319" t="str">
        <f t="shared" si="22"/>
        <v/>
      </c>
      <c r="Q18" s="309" t="str">
        <f t="shared" si="23"/>
        <v/>
      </c>
      <c r="R18" s="320" t="str">
        <f t="shared" si="24"/>
        <v/>
      </c>
      <c r="S18" s="317" t="str">
        <f t="shared" si="25"/>
        <v/>
      </c>
      <c r="T18" s="315" t="str">
        <f>IF(R18="","",MAX((O18-AR18)*'1042Af Demande'!$B$31,0))</f>
        <v/>
      </c>
      <c r="U18" s="321" t="str">
        <f t="shared" si="26"/>
        <v/>
      </c>
      <c r="V18" s="377"/>
      <c r="W18" s="378"/>
      <c r="X18" s="158" t="str">
        <f>IF('1042Bf Données de base trav.'!M14="","",'1042Bf Données de base trav.'!M14)</f>
        <v/>
      </c>
      <c r="Y18" s="379" t="str">
        <f t="shared" si="4"/>
        <v/>
      </c>
      <c r="Z18" s="380" t="str">
        <f>IF(A18="","",'1042Bf Données de base trav.'!Q14-'1042Bf Données de base trav.'!R14)</f>
        <v/>
      </c>
      <c r="AA18" s="380" t="str">
        <f t="shared" si="5"/>
        <v/>
      </c>
      <c r="AB18" s="381" t="str">
        <f t="shared" si="6"/>
        <v/>
      </c>
      <c r="AC18" s="381" t="str">
        <f t="shared" si="7"/>
        <v/>
      </c>
      <c r="AD18" s="381" t="str">
        <f t="shared" si="8"/>
        <v/>
      </c>
      <c r="AE18" s="382" t="str">
        <f t="shared" si="9"/>
        <v/>
      </c>
      <c r="AF18" s="382" t="str">
        <f>IF(K18="","",K18*AF$8 - MAX('1042Bf Données de base trav.'!S14-M18,0))</f>
        <v/>
      </c>
      <c r="AG18" s="382" t="str">
        <f t="shared" si="10"/>
        <v/>
      </c>
      <c r="AH18" s="382" t="str">
        <f t="shared" si="11"/>
        <v/>
      </c>
      <c r="AI18" s="382" t="str">
        <f t="shared" si="12"/>
        <v/>
      </c>
      <c r="AJ18" s="382" t="str">
        <f>IF(OR($C18="",K18="",O18=""),"",MAX(P18+'1042Bf Données de base trav.'!T14-O18,0))</f>
        <v/>
      </c>
      <c r="AK18" s="382" t="str">
        <f>IF('1042Bf Données de base trav.'!T14="","",'1042Bf Données de base trav.'!T14)</f>
        <v/>
      </c>
      <c r="AL18" s="382" t="str">
        <f t="shared" si="13"/>
        <v/>
      </c>
      <c r="AM18" s="383" t="str">
        <f t="shared" si="14"/>
        <v/>
      </c>
      <c r="AN18" s="384" t="str">
        <f t="shared" si="15"/>
        <v/>
      </c>
      <c r="AO18" s="382" t="str">
        <f t="shared" si="16"/>
        <v/>
      </c>
      <c r="AP18" s="382" t="str">
        <f>IF(E18="","",'1042Bf Données de base trav.'!P14)</f>
        <v/>
      </c>
      <c r="AQ18" s="385">
        <f>IF('1042Bf Données de base trav.'!Y14&gt;0,AG18,0)</f>
        <v>0</v>
      </c>
      <c r="AR18" s="386">
        <f>IF('1042Bf Données de base trav.'!Y14&gt;0,'1042Bf Données de base trav.'!T14,0)</f>
        <v>0</v>
      </c>
      <c r="AS18" s="382" t="str">
        <f t="shared" si="17"/>
        <v/>
      </c>
      <c r="AT18" s="382">
        <f>'1042Bf Données de base trav.'!P14</f>
        <v>0</v>
      </c>
      <c r="AU18" s="382">
        <f t="shared" si="18"/>
        <v>0</v>
      </c>
    </row>
    <row r="19" spans="1:47" s="57" customFormat="1" ht="16.899999999999999" customHeight="1">
      <c r="A19" s="402" t="str">
        <f>IF('1042Bf Données de base trav.'!A15="","",'1042Bf Données de base trav.'!A15)</f>
        <v/>
      </c>
      <c r="B19" s="409" t="str">
        <f>IF('1042Bf Données de base trav.'!B15="","",'1042Bf Données de base trav.'!B15)</f>
        <v/>
      </c>
      <c r="C19" s="403" t="str">
        <f>IF('1042Bf Données de base trav.'!C15="","",'1042Bf Données de base trav.'!C15)</f>
        <v/>
      </c>
      <c r="D19" s="310" t="str">
        <f>IF('1042Bf Données de base trav.'!AJ15="","",'1042Bf Données de base trav.'!AJ15)</f>
        <v/>
      </c>
      <c r="E19" s="306" t="str">
        <f>IF('1042Bf Données de base trav.'!N15="","",'1042Bf Données de base trav.'!N15)</f>
        <v/>
      </c>
      <c r="F19" s="308" t="str">
        <f>IF('1042Bf Données de base trav.'!O15="","",'1042Bf Données de base trav.'!O15)</f>
        <v/>
      </c>
      <c r="G19" s="307" t="str">
        <f>IF('1042Bf Données de base trav.'!P15="","",'1042Bf Données de base trav.'!P15)</f>
        <v/>
      </c>
      <c r="H19" s="311" t="str">
        <f>IF('1042Bf Données de base trav.'!Q15="","",'1042Bf Données de base trav.'!Q15)</f>
        <v/>
      </c>
      <c r="I19" s="312" t="str">
        <f>IF('1042Bf Données de base trav.'!R15="","",'1042Bf Données de base trav.'!R15)</f>
        <v/>
      </c>
      <c r="J19" s="313" t="str">
        <f t="shared" si="2"/>
        <v/>
      </c>
      <c r="K19" s="314" t="str">
        <f t="shared" si="3"/>
        <v/>
      </c>
      <c r="L19" s="315" t="str">
        <f>IF('1042Bf Données de base trav.'!S15="","",'1042Bf Données de base trav.'!S15)</f>
        <v/>
      </c>
      <c r="M19" s="316" t="str">
        <f t="shared" si="19"/>
        <v/>
      </c>
      <c r="N19" s="317" t="str">
        <f t="shared" si="20"/>
        <v/>
      </c>
      <c r="O19" s="318" t="str">
        <f t="shared" si="21"/>
        <v/>
      </c>
      <c r="P19" s="319" t="str">
        <f t="shared" si="22"/>
        <v/>
      </c>
      <c r="Q19" s="309" t="str">
        <f t="shared" si="23"/>
        <v/>
      </c>
      <c r="R19" s="320" t="str">
        <f t="shared" si="24"/>
        <v/>
      </c>
      <c r="S19" s="317" t="str">
        <f t="shared" si="25"/>
        <v/>
      </c>
      <c r="T19" s="315" t="str">
        <f>IF(R19="","",MAX((O19-AR19)*'1042Af Demande'!$B$31,0))</f>
        <v/>
      </c>
      <c r="U19" s="321" t="str">
        <f t="shared" si="26"/>
        <v/>
      </c>
      <c r="V19" s="377"/>
      <c r="W19" s="378"/>
      <c r="X19" s="158" t="str">
        <f>IF('1042Bf Données de base trav.'!M15="","",'1042Bf Données de base trav.'!M15)</f>
        <v/>
      </c>
      <c r="Y19" s="379" t="str">
        <f t="shared" si="4"/>
        <v/>
      </c>
      <c r="Z19" s="380" t="str">
        <f>IF(A19="","",'1042Bf Données de base trav.'!Q15-'1042Bf Données de base trav.'!R15)</f>
        <v/>
      </c>
      <c r="AA19" s="380" t="str">
        <f t="shared" si="5"/>
        <v/>
      </c>
      <c r="AB19" s="381" t="str">
        <f t="shared" si="6"/>
        <v/>
      </c>
      <c r="AC19" s="381" t="str">
        <f t="shared" si="7"/>
        <v/>
      </c>
      <c r="AD19" s="381" t="str">
        <f t="shared" si="8"/>
        <v/>
      </c>
      <c r="AE19" s="382" t="str">
        <f t="shared" si="9"/>
        <v/>
      </c>
      <c r="AF19" s="382" t="str">
        <f>IF(K19="","",K19*AF$8 - MAX('1042Bf Données de base trav.'!S15-M19,0))</f>
        <v/>
      </c>
      <c r="AG19" s="382" t="str">
        <f t="shared" si="10"/>
        <v/>
      </c>
      <c r="AH19" s="382" t="str">
        <f t="shared" si="11"/>
        <v/>
      </c>
      <c r="AI19" s="382" t="str">
        <f t="shared" si="12"/>
        <v/>
      </c>
      <c r="AJ19" s="382" t="str">
        <f>IF(OR($C19="",K19="",O19=""),"",MAX(P19+'1042Bf Données de base trav.'!T15-O19,0))</f>
        <v/>
      </c>
      <c r="AK19" s="382" t="str">
        <f>IF('1042Bf Données de base trav.'!T15="","",'1042Bf Données de base trav.'!T15)</f>
        <v/>
      </c>
      <c r="AL19" s="382" t="str">
        <f t="shared" si="13"/>
        <v/>
      </c>
      <c r="AM19" s="383" t="str">
        <f t="shared" si="14"/>
        <v/>
      </c>
      <c r="AN19" s="384" t="str">
        <f t="shared" si="15"/>
        <v/>
      </c>
      <c r="AO19" s="382" t="str">
        <f t="shared" si="16"/>
        <v/>
      </c>
      <c r="AP19" s="382" t="str">
        <f>IF(E19="","",'1042Bf Données de base trav.'!P15)</f>
        <v/>
      </c>
      <c r="AQ19" s="385">
        <f>IF('1042Bf Données de base trav.'!Y15&gt;0,AG19,0)</f>
        <v>0</v>
      </c>
      <c r="AR19" s="386">
        <f>IF('1042Bf Données de base trav.'!Y15&gt;0,'1042Bf Données de base trav.'!T15,0)</f>
        <v>0</v>
      </c>
      <c r="AS19" s="382" t="str">
        <f t="shared" si="17"/>
        <v/>
      </c>
      <c r="AT19" s="382">
        <f>'1042Bf Données de base trav.'!P15</f>
        <v>0</v>
      </c>
      <c r="AU19" s="382">
        <f t="shared" si="18"/>
        <v>0</v>
      </c>
    </row>
    <row r="20" spans="1:47" s="57" customFormat="1" ht="16.899999999999999" customHeight="1">
      <c r="A20" s="402" t="str">
        <f>IF('1042Bf Données de base trav.'!A16="","",'1042Bf Données de base trav.'!A16)</f>
        <v/>
      </c>
      <c r="B20" s="409" t="str">
        <f>IF('1042Bf Données de base trav.'!B16="","",'1042Bf Données de base trav.'!B16)</f>
        <v/>
      </c>
      <c r="C20" s="403" t="str">
        <f>IF('1042Bf Données de base trav.'!C16="","",'1042Bf Données de base trav.'!C16)</f>
        <v/>
      </c>
      <c r="D20" s="310" t="str">
        <f>IF('1042Bf Données de base trav.'!AJ16="","",'1042Bf Données de base trav.'!AJ16)</f>
        <v/>
      </c>
      <c r="E20" s="306" t="str">
        <f>IF('1042Bf Données de base trav.'!N16="","",'1042Bf Données de base trav.'!N16)</f>
        <v/>
      </c>
      <c r="F20" s="308" t="str">
        <f>IF('1042Bf Données de base trav.'!O16="","",'1042Bf Données de base trav.'!O16)</f>
        <v/>
      </c>
      <c r="G20" s="307" t="str">
        <f>IF('1042Bf Données de base trav.'!P16="","",'1042Bf Données de base trav.'!P16)</f>
        <v/>
      </c>
      <c r="H20" s="311" t="str">
        <f>IF('1042Bf Données de base trav.'!Q16="","",'1042Bf Données de base trav.'!Q16)</f>
        <v/>
      </c>
      <c r="I20" s="312" t="str">
        <f>IF('1042Bf Données de base trav.'!R16="","",'1042Bf Données de base trav.'!R16)</f>
        <v/>
      </c>
      <c r="J20" s="313" t="str">
        <f t="shared" si="2"/>
        <v/>
      </c>
      <c r="K20" s="314" t="str">
        <f t="shared" si="3"/>
        <v/>
      </c>
      <c r="L20" s="315" t="str">
        <f>IF('1042Bf Données de base trav.'!S16="","",'1042Bf Données de base trav.'!S16)</f>
        <v/>
      </c>
      <c r="M20" s="316" t="str">
        <f t="shared" si="19"/>
        <v/>
      </c>
      <c r="N20" s="317" t="str">
        <f t="shared" si="20"/>
        <v/>
      </c>
      <c r="O20" s="318" t="str">
        <f t="shared" si="21"/>
        <v/>
      </c>
      <c r="P20" s="319" t="str">
        <f t="shared" si="22"/>
        <v/>
      </c>
      <c r="Q20" s="309" t="str">
        <f t="shared" si="23"/>
        <v/>
      </c>
      <c r="R20" s="320" t="str">
        <f t="shared" si="24"/>
        <v/>
      </c>
      <c r="S20" s="317" t="str">
        <f t="shared" si="25"/>
        <v/>
      </c>
      <c r="T20" s="315" t="str">
        <f>IF(R20="","",MAX((O20-AR20)*'1042Af Demande'!$B$31,0))</f>
        <v/>
      </c>
      <c r="U20" s="321" t="str">
        <f t="shared" si="26"/>
        <v/>
      </c>
      <c r="V20" s="377"/>
      <c r="W20" s="378"/>
      <c r="X20" s="158" t="str">
        <f>IF('1042Bf Données de base trav.'!M16="","",'1042Bf Données de base trav.'!M16)</f>
        <v/>
      </c>
      <c r="Y20" s="379" t="str">
        <f t="shared" si="4"/>
        <v/>
      </c>
      <c r="Z20" s="380" t="str">
        <f>IF(A20="","",'1042Bf Données de base trav.'!Q16-'1042Bf Données de base trav.'!R16)</f>
        <v/>
      </c>
      <c r="AA20" s="380" t="str">
        <f t="shared" si="5"/>
        <v/>
      </c>
      <c r="AB20" s="381" t="str">
        <f t="shared" si="6"/>
        <v/>
      </c>
      <c r="AC20" s="381" t="str">
        <f t="shared" si="7"/>
        <v/>
      </c>
      <c r="AD20" s="381" t="str">
        <f t="shared" si="8"/>
        <v/>
      </c>
      <c r="AE20" s="382" t="str">
        <f t="shared" si="9"/>
        <v/>
      </c>
      <c r="AF20" s="382" t="str">
        <f>IF(K20="","",K20*AF$8 - MAX('1042Bf Données de base trav.'!S16-M20,0))</f>
        <v/>
      </c>
      <c r="AG20" s="382" t="str">
        <f t="shared" si="10"/>
        <v/>
      </c>
      <c r="AH20" s="382" t="str">
        <f t="shared" si="11"/>
        <v/>
      </c>
      <c r="AI20" s="382" t="str">
        <f t="shared" si="12"/>
        <v/>
      </c>
      <c r="AJ20" s="382" t="str">
        <f>IF(OR($C20="",K20="",O20=""),"",MAX(P20+'1042Bf Données de base trav.'!T16-O20,0))</f>
        <v/>
      </c>
      <c r="AK20" s="382" t="str">
        <f>IF('1042Bf Données de base trav.'!T16="","",'1042Bf Données de base trav.'!T16)</f>
        <v/>
      </c>
      <c r="AL20" s="382" t="str">
        <f t="shared" si="13"/>
        <v/>
      </c>
      <c r="AM20" s="383" t="str">
        <f t="shared" si="14"/>
        <v/>
      </c>
      <c r="AN20" s="384" t="str">
        <f t="shared" si="15"/>
        <v/>
      </c>
      <c r="AO20" s="382" t="str">
        <f t="shared" si="16"/>
        <v/>
      </c>
      <c r="AP20" s="382" t="str">
        <f>IF(E20="","",'1042Bf Données de base trav.'!P16)</f>
        <v/>
      </c>
      <c r="AQ20" s="385">
        <f>IF('1042Bf Données de base trav.'!Y16&gt;0,AG20,0)</f>
        <v>0</v>
      </c>
      <c r="AR20" s="386">
        <f>IF('1042Bf Données de base trav.'!Y16&gt;0,'1042Bf Données de base trav.'!T16,0)</f>
        <v>0</v>
      </c>
      <c r="AS20" s="382" t="str">
        <f t="shared" si="17"/>
        <v/>
      </c>
      <c r="AT20" s="382">
        <f>'1042Bf Données de base trav.'!P16</f>
        <v>0</v>
      </c>
      <c r="AU20" s="382">
        <f t="shared" si="18"/>
        <v>0</v>
      </c>
    </row>
    <row r="21" spans="1:47" s="57" customFormat="1" ht="16.899999999999999" customHeight="1">
      <c r="A21" s="402" t="str">
        <f>IF('1042Bf Données de base trav.'!A17="","",'1042Bf Données de base trav.'!A17)</f>
        <v/>
      </c>
      <c r="B21" s="409" t="str">
        <f>IF('1042Bf Données de base trav.'!B17="","",'1042Bf Données de base trav.'!B17)</f>
        <v/>
      </c>
      <c r="C21" s="403" t="str">
        <f>IF('1042Bf Données de base trav.'!C17="","",'1042Bf Données de base trav.'!C17)</f>
        <v/>
      </c>
      <c r="D21" s="310" t="str">
        <f>IF('1042Bf Données de base trav.'!AJ17="","",'1042Bf Données de base trav.'!AJ17)</f>
        <v/>
      </c>
      <c r="E21" s="306" t="str">
        <f>IF('1042Bf Données de base trav.'!N17="","",'1042Bf Données de base trav.'!N17)</f>
        <v/>
      </c>
      <c r="F21" s="308" t="str">
        <f>IF('1042Bf Données de base trav.'!O17="","",'1042Bf Données de base trav.'!O17)</f>
        <v/>
      </c>
      <c r="G21" s="307" t="str">
        <f>IF('1042Bf Données de base trav.'!P17="","",'1042Bf Données de base trav.'!P17)</f>
        <v/>
      </c>
      <c r="H21" s="311" t="str">
        <f>IF('1042Bf Données de base trav.'!Q17="","",'1042Bf Données de base trav.'!Q17)</f>
        <v/>
      </c>
      <c r="I21" s="312" t="str">
        <f>IF('1042Bf Données de base trav.'!R17="","",'1042Bf Données de base trav.'!R17)</f>
        <v/>
      </c>
      <c r="J21" s="313" t="str">
        <f t="shared" si="2"/>
        <v/>
      </c>
      <c r="K21" s="314" t="str">
        <f t="shared" si="3"/>
        <v/>
      </c>
      <c r="L21" s="315" t="str">
        <f>IF('1042Bf Données de base trav.'!S17="","",'1042Bf Données de base trav.'!S17)</f>
        <v/>
      </c>
      <c r="M21" s="316" t="str">
        <f t="shared" si="19"/>
        <v/>
      </c>
      <c r="N21" s="317" t="str">
        <f t="shared" si="20"/>
        <v/>
      </c>
      <c r="O21" s="318" t="str">
        <f t="shared" si="21"/>
        <v/>
      </c>
      <c r="P21" s="319" t="str">
        <f t="shared" si="22"/>
        <v/>
      </c>
      <c r="Q21" s="309" t="str">
        <f t="shared" si="23"/>
        <v/>
      </c>
      <c r="R21" s="320" t="str">
        <f t="shared" si="24"/>
        <v/>
      </c>
      <c r="S21" s="317" t="str">
        <f t="shared" si="25"/>
        <v/>
      </c>
      <c r="T21" s="315" t="str">
        <f>IF(R21="","",MAX((O21-AR21)*'1042Af Demande'!$B$31,0))</f>
        <v/>
      </c>
      <c r="U21" s="321" t="str">
        <f t="shared" si="26"/>
        <v/>
      </c>
      <c r="V21" s="377"/>
      <c r="W21" s="378"/>
      <c r="X21" s="158" t="str">
        <f>IF('1042Bf Données de base trav.'!M17="","",'1042Bf Données de base trav.'!M17)</f>
        <v/>
      </c>
      <c r="Y21" s="379" t="str">
        <f t="shared" si="4"/>
        <v/>
      </c>
      <c r="Z21" s="380" t="str">
        <f>IF(A21="","",'1042Bf Données de base trav.'!Q17-'1042Bf Données de base trav.'!R17)</f>
        <v/>
      </c>
      <c r="AA21" s="380" t="str">
        <f t="shared" si="5"/>
        <v/>
      </c>
      <c r="AB21" s="381" t="str">
        <f t="shared" si="6"/>
        <v/>
      </c>
      <c r="AC21" s="381" t="str">
        <f t="shared" si="7"/>
        <v/>
      </c>
      <c r="AD21" s="381" t="str">
        <f t="shared" si="8"/>
        <v/>
      </c>
      <c r="AE21" s="382" t="str">
        <f t="shared" si="9"/>
        <v/>
      </c>
      <c r="AF21" s="382" t="str">
        <f>IF(K21="","",K21*AF$8 - MAX('1042Bf Données de base trav.'!S17-M21,0))</f>
        <v/>
      </c>
      <c r="AG21" s="382" t="str">
        <f t="shared" si="10"/>
        <v/>
      </c>
      <c r="AH21" s="382" t="str">
        <f t="shared" si="11"/>
        <v/>
      </c>
      <c r="AI21" s="382" t="str">
        <f t="shared" si="12"/>
        <v/>
      </c>
      <c r="AJ21" s="382" t="str">
        <f>IF(OR($C21="",K21="",O21=""),"",MAX(P21+'1042Bf Données de base trav.'!T17-O21,0))</f>
        <v/>
      </c>
      <c r="AK21" s="382" t="str">
        <f>IF('1042Bf Données de base trav.'!T17="","",'1042Bf Données de base trav.'!T17)</f>
        <v/>
      </c>
      <c r="AL21" s="382" t="str">
        <f t="shared" si="13"/>
        <v/>
      </c>
      <c r="AM21" s="383" t="str">
        <f t="shared" si="14"/>
        <v/>
      </c>
      <c r="AN21" s="384" t="str">
        <f t="shared" si="15"/>
        <v/>
      </c>
      <c r="AO21" s="382" t="str">
        <f t="shared" si="16"/>
        <v/>
      </c>
      <c r="AP21" s="382" t="str">
        <f>IF(E21="","",'1042Bf Données de base trav.'!P17)</f>
        <v/>
      </c>
      <c r="AQ21" s="385">
        <f>IF('1042Bf Données de base trav.'!Y17&gt;0,AG21,0)</f>
        <v>0</v>
      </c>
      <c r="AR21" s="386">
        <f>IF('1042Bf Données de base trav.'!Y17&gt;0,'1042Bf Données de base trav.'!T17,0)</f>
        <v>0</v>
      </c>
      <c r="AS21" s="382" t="str">
        <f t="shared" si="17"/>
        <v/>
      </c>
      <c r="AT21" s="382">
        <f>'1042Bf Données de base trav.'!P17</f>
        <v>0</v>
      </c>
      <c r="AU21" s="382">
        <f t="shared" si="18"/>
        <v>0</v>
      </c>
    </row>
    <row r="22" spans="1:47" s="57" customFormat="1" ht="16.899999999999999" customHeight="1">
      <c r="A22" s="402" t="str">
        <f>IF('1042Bf Données de base trav.'!A18="","",'1042Bf Données de base trav.'!A18)</f>
        <v/>
      </c>
      <c r="B22" s="409" t="str">
        <f>IF('1042Bf Données de base trav.'!B18="","",'1042Bf Données de base trav.'!B18)</f>
        <v/>
      </c>
      <c r="C22" s="403" t="str">
        <f>IF('1042Bf Données de base trav.'!C18="","",'1042Bf Données de base trav.'!C18)</f>
        <v/>
      </c>
      <c r="D22" s="310" t="str">
        <f>IF('1042Bf Données de base trav.'!AJ18="","",'1042Bf Données de base trav.'!AJ18)</f>
        <v/>
      </c>
      <c r="E22" s="306" t="str">
        <f>IF('1042Bf Données de base trav.'!N18="","",'1042Bf Données de base trav.'!N18)</f>
        <v/>
      </c>
      <c r="F22" s="308" t="str">
        <f>IF('1042Bf Données de base trav.'!O18="","",'1042Bf Données de base trav.'!O18)</f>
        <v/>
      </c>
      <c r="G22" s="307" t="str">
        <f>IF('1042Bf Données de base trav.'!P18="","",'1042Bf Données de base trav.'!P18)</f>
        <v/>
      </c>
      <c r="H22" s="311" t="str">
        <f>IF('1042Bf Données de base trav.'!Q18="","",'1042Bf Données de base trav.'!Q18)</f>
        <v/>
      </c>
      <c r="I22" s="312" t="str">
        <f>IF('1042Bf Données de base trav.'!R18="","",'1042Bf Données de base trav.'!R18)</f>
        <v/>
      </c>
      <c r="J22" s="313" t="str">
        <f t="shared" si="2"/>
        <v/>
      </c>
      <c r="K22" s="314" t="str">
        <f t="shared" si="3"/>
        <v/>
      </c>
      <c r="L22" s="315" t="str">
        <f>IF('1042Bf Données de base trav.'!S18="","",'1042Bf Données de base trav.'!S18)</f>
        <v/>
      </c>
      <c r="M22" s="316" t="str">
        <f t="shared" si="19"/>
        <v/>
      </c>
      <c r="N22" s="317" t="str">
        <f t="shared" si="20"/>
        <v/>
      </c>
      <c r="O22" s="318" t="str">
        <f t="shared" si="21"/>
        <v/>
      </c>
      <c r="P22" s="319" t="str">
        <f t="shared" si="22"/>
        <v/>
      </c>
      <c r="Q22" s="309" t="str">
        <f t="shared" si="23"/>
        <v/>
      </c>
      <c r="R22" s="320" t="str">
        <f t="shared" si="24"/>
        <v/>
      </c>
      <c r="S22" s="317" t="str">
        <f t="shared" si="25"/>
        <v/>
      </c>
      <c r="T22" s="315" t="str">
        <f>IF(R22="","",MAX((O22-AR22)*'1042Af Demande'!$B$31,0))</f>
        <v/>
      </c>
      <c r="U22" s="321" t="str">
        <f t="shared" si="26"/>
        <v/>
      </c>
      <c r="V22" s="377"/>
      <c r="W22" s="378"/>
      <c r="X22" s="158" t="str">
        <f>IF('1042Bf Données de base trav.'!M18="","",'1042Bf Données de base trav.'!M18)</f>
        <v/>
      </c>
      <c r="Y22" s="379" t="str">
        <f t="shared" si="4"/>
        <v/>
      </c>
      <c r="Z22" s="380" t="str">
        <f>IF(A22="","",'1042Bf Données de base trav.'!Q18-'1042Bf Données de base trav.'!R18)</f>
        <v/>
      </c>
      <c r="AA22" s="380" t="str">
        <f t="shared" si="5"/>
        <v/>
      </c>
      <c r="AB22" s="381" t="str">
        <f t="shared" si="6"/>
        <v/>
      </c>
      <c r="AC22" s="381" t="str">
        <f t="shared" si="7"/>
        <v/>
      </c>
      <c r="AD22" s="381" t="str">
        <f t="shared" si="8"/>
        <v/>
      </c>
      <c r="AE22" s="382" t="str">
        <f t="shared" si="9"/>
        <v/>
      </c>
      <c r="AF22" s="382" t="str">
        <f>IF(K22="","",K22*AF$8 - MAX('1042Bf Données de base trav.'!S18-M22,0))</f>
        <v/>
      </c>
      <c r="AG22" s="382" t="str">
        <f t="shared" si="10"/>
        <v/>
      </c>
      <c r="AH22" s="382" t="str">
        <f t="shared" si="11"/>
        <v/>
      </c>
      <c r="AI22" s="382" t="str">
        <f t="shared" si="12"/>
        <v/>
      </c>
      <c r="AJ22" s="382" t="str">
        <f>IF(OR($C22="",K22="",O22=""),"",MAX(P22+'1042Bf Données de base trav.'!T18-O22,0))</f>
        <v/>
      </c>
      <c r="AK22" s="382" t="str">
        <f>IF('1042Bf Données de base trav.'!T18="","",'1042Bf Données de base trav.'!T18)</f>
        <v/>
      </c>
      <c r="AL22" s="382" t="str">
        <f t="shared" si="13"/>
        <v/>
      </c>
      <c r="AM22" s="383" t="str">
        <f t="shared" si="14"/>
        <v/>
      </c>
      <c r="AN22" s="384" t="str">
        <f t="shared" si="15"/>
        <v/>
      </c>
      <c r="AO22" s="382" t="str">
        <f t="shared" si="16"/>
        <v/>
      </c>
      <c r="AP22" s="382" t="str">
        <f>IF(E22="","",'1042Bf Données de base trav.'!P18)</f>
        <v/>
      </c>
      <c r="AQ22" s="385">
        <f>IF('1042Bf Données de base trav.'!Y18&gt;0,AG22,0)</f>
        <v>0</v>
      </c>
      <c r="AR22" s="386">
        <f>IF('1042Bf Données de base trav.'!Y18&gt;0,'1042Bf Données de base trav.'!T18,0)</f>
        <v>0</v>
      </c>
      <c r="AS22" s="382" t="str">
        <f t="shared" si="17"/>
        <v/>
      </c>
      <c r="AT22" s="382">
        <f>'1042Bf Données de base trav.'!P18</f>
        <v>0</v>
      </c>
      <c r="AU22" s="382">
        <f t="shared" si="18"/>
        <v>0</v>
      </c>
    </row>
    <row r="23" spans="1:47" s="57" customFormat="1" ht="16.899999999999999" customHeight="1">
      <c r="A23" s="402" t="str">
        <f>IF('1042Bf Données de base trav.'!A19="","",'1042Bf Données de base trav.'!A19)</f>
        <v/>
      </c>
      <c r="B23" s="409" t="str">
        <f>IF('1042Bf Données de base trav.'!B19="","",'1042Bf Données de base trav.'!B19)</f>
        <v/>
      </c>
      <c r="C23" s="403" t="str">
        <f>IF('1042Bf Données de base trav.'!C19="","",'1042Bf Données de base trav.'!C19)</f>
        <v/>
      </c>
      <c r="D23" s="310" t="str">
        <f>IF('1042Bf Données de base trav.'!AJ19="","",'1042Bf Données de base trav.'!AJ19)</f>
        <v/>
      </c>
      <c r="E23" s="306" t="str">
        <f>IF('1042Bf Données de base trav.'!N19="","",'1042Bf Données de base trav.'!N19)</f>
        <v/>
      </c>
      <c r="F23" s="308" t="str">
        <f>IF('1042Bf Données de base trav.'!O19="","",'1042Bf Données de base trav.'!O19)</f>
        <v/>
      </c>
      <c r="G23" s="307" t="str">
        <f>IF('1042Bf Données de base trav.'!P19="","",'1042Bf Données de base trav.'!P19)</f>
        <v/>
      </c>
      <c r="H23" s="311" t="str">
        <f>IF('1042Bf Données de base trav.'!Q19="","",'1042Bf Données de base trav.'!Q19)</f>
        <v/>
      </c>
      <c r="I23" s="312" t="str">
        <f>IF('1042Bf Données de base trav.'!R19="","",'1042Bf Données de base trav.'!R19)</f>
        <v/>
      </c>
      <c r="J23" s="313" t="str">
        <f t="shared" si="2"/>
        <v/>
      </c>
      <c r="K23" s="314" t="str">
        <f t="shared" si="3"/>
        <v/>
      </c>
      <c r="L23" s="315" t="str">
        <f>IF('1042Bf Données de base trav.'!S19="","",'1042Bf Données de base trav.'!S19)</f>
        <v/>
      </c>
      <c r="M23" s="316" t="str">
        <f t="shared" si="19"/>
        <v/>
      </c>
      <c r="N23" s="317" t="str">
        <f t="shared" si="20"/>
        <v/>
      </c>
      <c r="O23" s="318" t="str">
        <f t="shared" si="21"/>
        <v/>
      </c>
      <c r="P23" s="319" t="str">
        <f t="shared" si="22"/>
        <v/>
      </c>
      <c r="Q23" s="309" t="str">
        <f t="shared" si="23"/>
        <v/>
      </c>
      <c r="R23" s="320" t="str">
        <f t="shared" si="24"/>
        <v/>
      </c>
      <c r="S23" s="317" t="str">
        <f t="shared" si="25"/>
        <v/>
      </c>
      <c r="T23" s="315" t="str">
        <f>IF(R23="","",MAX((O23-AR23)*'1042Af Demande'!$B$31,0))</f>
        <v/>
      </c>
      <c r="U23" s="321" t="str">
        <f t="shared" si="26"/>
        <v/>
      </c>
      <c r="V23" s="377"/>
      <c r="W23" s="378"/>
      <c r="X23" s="158" t="str">
        <f>IF('1042Bf Données de base trav.'!M19="","",'1042Bf Données de base trav.'!M19)</f>
        <v/>
      </c>
      <c r="Y23" s="379" t="str">
        <f t="shared" si="4"/>
        <v/>
      </c>
      <c r="Z23" s="380" t="str">
        <f>IF(A23="","",'1042Bf Données de base trav.'!Q19-'1042Bf Données de base trav.'!R19)</f>
        <v/>
      </c>
      <c r="AA23" s="380" t="str">
        <f t="shared" si="5"/>
        <v/>
      </c>
      <c r="AB23" s="381" t="str">
        <f t="shared" si="6"/>
        <v/>
      </c>
      <c r="AC23" s="381" t="str">
        <f t="shared" si="7"/>
        <v/>
      </c>
      <c r="AD23" s="381" t="str">
        <f t="shared" si="8"/>
        <v/>
      </c>
      <c r="AE23" s="382" t="str">
        <f t="shared" si="9"/>
        <v/>
      </c>
      <c r="AF23" s="382" t="str">
        <f>IF(K23="","",K23*AF$8 - MAX('1042Bf Données de base trav.'!S19-M23,0))</f>
        <v/>
      </c>
      <c r="AG23" s="382" t="str">
        <f t="shared" si="10"/>
        <v/>
      </c>
      <c r="AH23" s="382" t="str">
        <f t="shared" si="11"/>
        <v/>
      </c>
      <c r="AI23" s="382" t="str">
        <f t="shared" si="12"/>
        <v/>
      </c>
      <c r="AJ23" s="382" t="str">
        <f>IF(OR($C23="",K23="",O23=""),"",MAX(P23+'1042Bf Données de base trav.'!T19-O23,0))</f>
        <v/>
      </c>
      <c r="AK23" s="382" t="str">
        <f>IF('1042Bf Données de base trav.'!T19="","",'1042Bf Données de base trav.'!T19)</f>
        <v/>
      </c>
      <c r="AL23" s="382" t="str">
        <f t="shared" si="13"/>
        <v/>
      </c>
      <c r="AM23" s="383" t="str">
        <f t="shared" si="14"/>
        <v/>
      </c>
      <c r="AN23" s="384" t="str">
        <f t="shared" si="15"/>
        <v/>
      </c>
      <c r="AO23" s="382" t="str">
        <f t="shared" si="16"/>
        <v/>
      </c>
      <c r="AP23" s="382" t="str">
        <f>IF(E23="","",'1042Bf Données de base trav.'!P19)</f>
        <v/>
      </c>
      <c r="AQ23" s="385">
        <f>IF('1042Bf Données de base trav.'!Y19&gt;0,AG23,0)</f>
        <v>0</v>
      </c>
      <c r="AR23" s="386">
        <f>IF('1042Bf Données de base trav.'!Y19&gt;0,'1042Bf Données de base trav.'!T19,0)</f>
        <v>0</v>
      </c>
      <c r="AS23" s="382" t="str">
        <f t="shared" si="17"/>
        <v/>
      </c>
      <c r="AT23" s="382">
        <f>'1042Bf Données de base trav.'!P19</f>
        <v>0</v>
      </c>
      <c r="AU23" s="382">
        <f t="shared" si="18"/>
        <v>0</v>
      </c>
    </row>
    <row r="24" spans="1:47" s="57" customFormat="1" ht="16.899999999999999" customHeight="1">
      <c r="A24" s="402" t="str">
        <f>IF('1042Bf Données de base trav.'!A20="","",'1042Bf Données de base trav.'!A20)</f>
        <v/>
      </c>
      <c r="B24" s="409" t="str">
        <f>IF('1042Bf Données de base trav.'!B20="","",'1042Bf Données de base trav.'!B20)</f>
        <v/>
      </c>
      <c r="C24" s="403" t="str">
        <f>IF('1042Bf Données de base trav.'!C20="","",'1042Bf Données de base trav.'!C20)</f>
        <v/>
      </c>
      <c r="D24" s="310" t="str">
        <f>IF('1042Bf Données de base trav.'!AJ20="","",'1042Bf Données de base trav.'!AJ20)</f>
        <v/>
      </c>
      <c r="E24" s="306" t="str">
        <f>IF('1042Bf Données de base trav.'!N20="","",'1042Bf Données de base trav.'!N20)</f>
        <v/>
      </c>
      <c r="F24" s="308" t="str">
        <f>IF('1042Bf Données de base trav.'!O20="","",'1042Bf Données de base trav.'!O20)</f>
        <v/>
      </c>
      <c r="G24" s="307" t="str">
        <f>IF('1042Bf Données de base trav.'!P20="","",'1042Bf Données de base trav.'!P20)</f>
        <v/>
      </c>
      <c r="H24" s="311" t="str">
        <f>IF('1042Bf Données de base trav.'!Q20="","",'1042Bf Données de base trav.'!Q20)</f>
        <v/>
      </c>
      <c r="I24" s="312" t="str">
        <f>IF('1042Bf Données de base trav.'!R20="","",'1042Bf Données de base trav.'!R20)</f>
        <v/>
      </c>
      <c r="J24" s="313" t="str">
        <f t="shared" si="2"/>
        <v/>
      </c>
      <c r="K24" s="314" t="str">
        <f t="shared" si="3"/>
        <v/>
      </c>
      <c r="L24" s="315" t="str">
        <f>IF('1042Bf Données de base trav.'!S20="","",'1042Bf Données de base trav.'!S20)</f>
        <v/>
      </c>
      <c r="M24" s="316" t="str">
        <f t="shared" si="19"/>
        <v/>
      </c>
      <c r="N24" s="317" t="str">
        <f t="shared" si="20"/>
        <v/>
      </c>
      <c r="O24" s="318" t="str">
        <f t="shared" si="21"/>
        <v/>
      </c>
      <c r="P24" s="319" t="str">
        <f t="shared" si="22"/>
        <v/>
      </c>
      <c r="Q24" s="309" t="str">
        <f t="shared" si="23"/>
        <v/>
      </c>
      <c r="R24" s="320" t="str">
        <f t="shared" si="24"/>
        <v/>
      </c>
      <c r="S24" s="317" t="str">
        <f t="shared" si="25"/>
        <v/>
      </c>
      <c r="T24" s="315" t="str">
        <f>IF(R24="","",MAX((O24-AR24)*'1042Af Demande'!$B$31,0))</f>
        <v/>
      </c>
      <c r="U24" s="321" t="str">
        <f t="shared" si="26"/>
        <v/>
      </c>
      <c r="V24" s="377"/>
      <c r="W24" s="378"/>
      <c r="X24" s="158" t="str">
        <f>IF('1042Bf Données de base trav.'!M20="","",'1042Bf Données de base trav.'!M20)</f>
        <v/>
      </c>
      <c r="Y24" s="379" t="str">
        <f t="shared" si="4"/>
        <v/>
      </c>
      <c r="Z24" s="380" t="str">
        <f>IF(A24="","",'1042Bf Données de base trav.'!Q20-'1042Bf Données de base trav.'!R20)</f>
        <v/>
      </c>
      <c r="AA24" s="380" t="str">
        <f t="shared" si="5"/>
        <v/>
      </c>
      <c r="AB24" s="381" t="str">
        <f t="shared" si="6"/>
        <v/>
      </c>
      <c r="AC24" s="381" t="str">
        <f t="shared" si="7"/>
        <v/>
      </c>
      <c r="AD24" s="381" t="str">
        <f t="shared" si="8"/>
        <v/>
      </c>
      <c r="AE24" s="382" t="str">
        <f t="shared" si="9"/>
        <v/>
      </c>
      <c r="AF24" s="382" t="str">
        <f>IF(K24="","",K24*AF$8 - MAX('1042Bf Données de base trav.'!S20-M24,0))</f>
        <v/>
      </c>
      <c r="AG24" s="382" t="str">
        <f t="shared" si="10"/>
        <v/>
      </c>
      <c r="AH24" s="382" t="str">
        <f t="shared" si="11"/>
        <v/>
      </c>
      <c r="AI24" s="382" t="str">
        <f t="shared" si="12"/>
        <v/>
      </c>
      <c r="AJ24" s="382" t="str">
        <f>IF(OR($C24="",K24="",O24=""),"",MAX(P24+'1042Bf Données de base trav.'!T20-O24,0))</f>
        <v/>
      </c>
      <c r="AK24" s="382" t="str">
        <f>IF('1042Bf Données de base trav.'!T20="","",'1042Bf Données de base trav.'!T20)</f>
        <v/>
      </c>
      <c r="AL24" s="382" t="str">
        <f t="shared" si="13"/>
        <v/>
      </c>
      <c r="AM24" s="383" t="str">
        <f t="shared" si="14"/>
        <v/>
      </c>
      <c r="AN24" s="384" t="str">
        <f t="shared" si="15"/>
        <v/>
      </c>
      <c r="AO24" s="382" t="str">
        <f t="shared" si="16"/>
        <v/>
      </c>
      <c r="AP24" s="382" t="str">
        <f>IF(E24="","",'1042Bf Données de base trav.'!P20)</f>
        <v/>
      </c>
      <c r="AQ24" s="385">
        <f>IF('1042Bf Données de base trav.'!Y20&gt;0,AG24,0)</f>
        <v>0</v>
      </c>
      <c r="AR24" s="386">
        <f>IF('1042Bf Données de base trav.'!Y20&gt;0,'1042Bf Données de base trav.'!T20,0)</f>
        <v>0</v>
      </c>
      <c r="AS24" s="382" t="str">
        <f t="shared" si="17"/>
        <v/>
      </c>
      <c r="AT24" s="382">
        <f>'1042Bf Données de base trav.'!P20</f>
        <v>0</v>
      </c>
      <c r="AU24" s="382">
        <f t="shared" si="18"/>
        <v>0</v>
      </c>
    </row>
    <row r="25" spans="1:47" s="57" customFormat="1" ht="16.899999999999999" customHeight="1">
      <c r="A25" s="402" t="str">
        <f>IF('1042Bf Données de base trav.'!A21="","",'1042Bf Données de base trav.'!A21)</f>
        <v/>
      </c>
      <c r="B25" s="409" t="str">
        <f>IF('1042Bf Données de base trav.'!B21="","",'1042Bf Données de base trav.'!B21)</f>
        <v/>
      </c>
      <c r="C25" s="403" t="str">
        <f>IF('1042Bf Données de base trav.'!C21="","",'1042Bf Données de base trav.'!C21)</f>
        <v/>
      </c>
      <c r="D25" s="310" t="str">
        <f>IF('1042Bf Données de base trav.'!AJ21="","",'1042Bf Données de base trav.'!AJ21)</f>
        <v/>
      </c>
      <c r="E25" s="306" t="str">
        <f>IF('1042Bf Données de base trav.'!N21="","",'1042Bf Données de base trav.'!N21)</f>
        <v/>
      </c>
      <c r="F25" s="308" t="str">
        <f>IF('1042Bf Données de base trav.'!O21="","",'1042Bf Données de base trav.'!O21)</f>
        <v/>
      </c>
      <c r="G25" s="307" t="str">
        <f>IF('1042Bf Données de base trav.'!P21="","",'1042Bf Données de base trav.'!P21)</f>
        <v/>
      </c>
      <c r="H25" s="311" t="str">
        <f>IF('1042Bf Données de base trav.'!Q21="","",'1042Bf Données de base trav.'!Q21)</f>
        <v/>
      </c>
      <c r="I25" s="312" t="str">
        <f>IF('1042Bf Données de base trav.'!R21="","",'1042Bf Données de base trav.'!R21)</f>
        <v/>
      </c>
      <c r="J25" s="313" t="str">
        <f t="shared" si="2"/>
        <v/>
      </c>
      <c r="K25" s="314" t="str">
        <f t="shared" si="3"/>
        <v/>
      </c>
      <c r="L25" s="315" t="str">
        <f>IF('1042Bf Données de base trav.'!S21="","",'1042Bf Données de base trav.'!S21)</f>
        <v/>
      </c>
      <c r="M25" s="316" t="str">
        <f t="shared" si="19"/>
        <v/>
      </c>
      <c r="N25" s="317" t="str">
        <f t="shared" si="20"/>
        <v/>
      </c>
      <c r="O25" s="318" t="str">
        <f t="shared" si="21"/>
        <v/>
      </c>
      <c r="P25" s="319" t="str">
        <f t="shared" si="22"/>
        <v/>
      </c>
      <c r="Q25" s="309" t="str">
        <f t="shared" si="23"/>
        <v/>
      </c>
      <c r="R25" s="320" t="str">
        <f t="shared" si="24"/>
        <v/>
      </c>
      <c r="S25" s="317" t="str">
        <f t="shared" si="25"/>
        <v/>
      </c>
      <c r="T25" s="315" t="str">
        <f>IF(R25="","",MAX((O25-AR25)*'1042Af Demande'!$B$31,0))</f>
        <v/>
      </c>
      <c r="U25" s="321" t="str">
        <f t="shared" si="26"/>
        <v/>
      </c>
      <c r="V25" s="377"/>
      <c r="W25" s="378"/>
      <c r="X25" s="158" t="str">
        <f>IF('1042Bf Données de base trav.'!M21="","",'1042Bf Données de base trav.'!M21)</f>
        <v/>
      </c>
      <c r="Y25" s="379" t="str">
        <f t="shared" si="4"/>
        <v/>
      </c>
      <c r="Z25" s="380" t="str">
        <f>IF(A25="","",'1042Bf Données de base trav.'!Q21-'1042Bf Données de base trav.'!R21)</f>
        <v/>
      </c>
      <c r="AA25" s="380" t="str">
        <f t="shared" si="5"/>
        <v/>
      </c>
      <c r="AB25" s="381" t="str">
        <f t="shared" si="6"/>
        <v/>
      </c>
      <c r="AC25" s="381" t="str">
        <f t="shared" si="7"/>
        <v/>
      </c>
      <c r="AD25" s="381" t="str">
        <f t="shared" si="8"/>
        <v/>
      </c>
      <c r="AE25" s="382" t="str">
        <f t="shared" si="9"/>
        <v/>
      </c>
      <c r="AF25" s="382" t="str">
        <f>IF(K25="","",K25*AF$8 - MAX('1042Bf Données de base trav.'!S21-M25,0))</f>
        <v/>
      </c>
      <c r="AG25" s="382" t="str">
        <f t="shared" si="10"/>
        <v/>
      </c>
      <c r="AH25" s="382" t="str">
        <f t="shared" si="11"/>
        <v/>
      </c>
      <c r="AI25" s="382" t="str">
        <f t="shared" si="12"/>
        <v/>
      </c>
      <c r="AJ25" s="382" t="str">
        <f>IF(OR($C25="",K25="",O25=""),"",MAX(P25+'1042Bf Données de base trav.'!T21-O25,0))</f>
        <v/>
      </c>
      <c r="AK25" s="382" t="str">
        <f>IF('1042Bf Données de base trav.'!T21="","",'1042Bf Données de base trav.'!T21)</f>
        <v/>
      </c>
      <c r="AL25" s="382" t="str">
        <f t="shared" si="13"/>
        <v/>
      </c>
      <c r="AM25" s="383" t="str">
        <f t="shared" si="14"/>
        <v/>
      </c>
      <c r="AN25" s="384" t="str">
        <f t="shared" si="15"/>
        <v/>
      </c>
      <c r="AO25" s="382" t="str">
        <f t="shared" si="16"/>
        <v/>
      </c>
      <c r="AP25" s="382" t="str">
        <f>IF(E25="","",'1042Bf Données de base trav.'!P21)</f>
        <v/>
      </c>
      <c r="AQ25" s="385">
        <f>IF('1042Bf Données de base trav.'!Y21&gt;0,AG25,0)</f>
        <v>0</v>
      </c>
      <c r="AR25" s="386">
        <f>IF('1042Bf Données de base trav.'!Y21&gt;0,'1042Bf Données de base trav.'!T21,0)</f>
        <v>0</v>
      </c>
      <c r="AS25" s="382" t="str">
        <f t="shared" si="17"/>
        <v/>
      </c>
      <c r="AT25" s="382">
        <f>'1042Bf Données de base trav.'!P21</f>
        <v>0</v>
      </c>
      <c r="AU25" s="382">
        <f t="shared" si="18"/>
        <v>0</v>
      </c>
    </row>
    <row r="26" spans="1:47" s="57" customFormat="1" ht="16.899999999999999" customHeight="1">
      <c r="A26" s="402" t="str">
        <f>IF('1042Bf Données de base trav.'!A22="","",'1042Bf Données de base trav.'!A22)</f>
        <v/>
      </c>
      <c r="B26" s="409" t="str">
        <f>IF('1042Bf Données de base trav.'!B22="","",'1042Bf Données de base trav.'!B22)</f>
        <v/>
      </c>
      <c r="C26" s="403" t="str">
        <f>IF('1042Bf Données de base trav.'!C22="","",'1042Bf Données de base trav.'!C22)</f>
        <v/>
      </c>
      <c r="D26" s="310" t="str">
        <f>IF('1042Bf Données de base trav.'!AJ22="","",'1042Bf Données de base trav.'!AJ22)</f>
        <v/>
      </c>
      <c r="E26" s="306" t="str">
        <f>IF('1042Bf Données de base trav.'!N22="","",'1042Bf Données de base trav.'!N22)</f>
        <v/>
      </c>
      <c r="F26" s="308" t="str">
        <f>IF('1042Bf Données de base trav.'!O22="","",'1042Bf Données de base trav.'!O22)</f>
        <v/>
      </c>
      <c r="G26" s="307" t="str">
        <f>IF('1042Bf Données de base trav.'!P22="","",'1042Bf Données de base trav.'!P22)</f>
        <v/>
      </c>
      <c r="H26" s="311" t="str">
        <f>IF('1042Bf Données de base trav.'!Q22="","",'1042Bf Données de base trav.'!Q22)</f>
        <v/>
      </c>
      <c r="I26" s="312" t="str">
        <f>IF('1042Bf Données de base trav.'!R22="","",'1042Bf Données de base trav.'!R22)</f>
        <v/>
      </c>
      <c r="J26" s="313" t="str">
        <f t="shared" si="2"/>
        <v/>
      </c>
      <c r="K26" s="314" t="str">
        <f t="shared" si="3"/>
        <v/>
      </c>
      <c r="L26" s="315" t="str">
        <f>IF('1042Bf Données de base trav.'!S22="","",'1042Bf Données de base trav.'!S22)</f>
        <v/>
      </c>
      <c r="M26" s="316" t="str">
        <f t="shared" si="19"/>
        <v/>
      </c>
      <c r="N26" s="317" t="str">
        <f t="shared" si="20"/>
        <v/>
      </c>
      <c r="O26" s="318" t="str">
        <f t="shared" si="21"/>
        <v/>
      </c>
      <c r="P26" s="319" t="str">
        <f t="shared" si="22"/>
        <v/>
      </c>
      <c r="Q26" s="309" t="str">
        <f t="shared" si="23"/>
        <v/>
      </c>
      <c r="R26" s="320" t="str">
        <f t="shared" si="24"/>
        <v/>
      </c>
      <c r="S26" s="317" t="str">
        <f t="shared" si="25"/>
        <v/>
      </c>
      <c r="T26" s="315" t="str">
        <f>IF(R26="","",MAX((O26-AR26)*'1042Af Demande'!$B$31,0))</f>
        <v/>
      </c>
      <c r="U26" s="321" t="str">
        <f t="shared" si="26"/>
        <v/>
      </c>
      <c r="V26" s="377"/>
      <c r="W26" s="378"/>
      <c r="X26" s="158" t="str">
        <f>IF('1042Bf Données de base trav.'!M22="","",'1042Bf Données de base trav.'!M22)</f>
        <v/>
      </c>
      <c r="Y26" s="379" t="str">
        <f t="shared" si="4"/>
        <v/>
      </c>
      <c r="Z26" s="380" t="str">
        <f>IF(A26="","",'1042Bf Données de base trav.'!Q22-'1042Bf Données de base trav.'!R22)</f>
        <v/>
      </c>
      <c r="AA26" s="380" t="str">
        <f t="shared" si="5"/>
        <v/>
      </c>
      <c r="AB26" s="381" t="str">
        <f t="shared" si="6"/>
        <v/>
      </c>
      <c r="AC26" s="381" t="str">
        <f t="shared" si="7"/>
        <v/>
      </c>
      <c r="AD26" s="381" t="str">
        <f t="shared" si="8"/>
        <v/>
      </c>
      <c r="AE26" s="382" t="str">
        <f t="shared" si="9"/>
        <v/>
      </c>
      <c r="AF26" s="382" t="str">
        <f>IF(K26="","",K26*AF$8 - MAX('1042Bf Données de base trav.'!S22-M26,0))</f>
        <v/>
      </c>
      <c r="AG26" s="382" t="str">
        <f t="shared" si="10"/>
        <v/>
      </c>
      <c r="AH26" s="382" t="str">
        <f t="shared" si="11"/>
        <v/>
      </c>
      <c r="AI26" s="382" t="str">
        <f t="shared" si="12"/>
        <v/>
      </c>
      <c r="AJ26" s="382" t="str">
        <f>IF(OR($C26="",K26="",O26=""),"",MAX(P26+'1042Bf Données de base trav.'!T22-O26,0))</f>
        <v/>
      </c>
      <c r="AK26" s="382" t="str">
        <f>IF('1042Bf Données de base trav.'!T22="","",'1042Bf Données de base trav.'!T22)</f>
        <v/>
      </c>
      <c r="AL26" s="382" t="str">
        <f t="shared" si="13"/>
        <v/>
      </c>
      <c r="AM26" s="383" t="str">
        <f t="shared" si="14"/>
        <v/>
      </c>
      <c r="AN26" s="384" t="str">
        <f t="shared" si="15"/>
        <v/>
      </c>
      <c r="AO26" s="382" t="str">
        <f t="shared" si="16"/>
        <v/>
      </c>
      <c r="AP26" s="382" t="str">
        <f>IF(E26="","",'1042Bf Données de base trav.'!P22)</f>
        <v/>
      </c>
      <c r="AQ26" s="385">
        <f>IF('1042Bf Données de base trav.'!Y22&gt;0,AG26,0)</f>
        <v>0</v>
      </c>
      <c r="AR26" s="386">
        <f>IF('1042Bf Données de base trav.'!Y22&gt;0,'1042Bf Données de base trav.'!T22,0)</f>
        <v>0</v>
      </c>
      <c r="AS26" s="382" t="str">
        <f t="shared" si="17"/>
        <v/>
      </c>
      <c r="AT26" s="382">
        <f>'1042Bf Données de base trav.'!P22</f>
        <v>0</v>
      </c>
      <c r="AU26" s="382">
        <f t="shared" si="18"/>
        <v>0</v>
      </c>
    </row>
    <row r="27" spans="1:47" s="57" customFormat="1" ht="16.899999999999999" customHeight="1">
      <c r="A27" s="402" t="str">
        <f>IF('1042Bf Données de base trav.'!A23="","",'1042Bf Données de base trav.'!A23)</f>
        <v/>
      </c>
      <c r="B27" s="409" t="str">
        <f>IF('1042Bf Données de base trav.'!B23="","",'1042Bf Données de base trav.'!B23)</f>
        <v/>
      </c>
      <c r="C27" s="403" t="str">
        <f>IF('1042Bf Données de base trav.'!C23="","",'1042Bf Données de base trav.'!C23)</f>
        <v/>
      </c>
      <c r="D27" s="310" t="str">
        <f>IF('1042Bf Données de base trav.'!AJ23="","",'1042Bf Données de base trav.'!AJ23)</f>
        <v/>
      </c>
      <c r="E27" s="306" t="str">
        <f>IF('1042Bf Données de base trav.'!N23="","",'1042Bf Données de base trav.'!N23)</f>
        <v/>
      </c>
      <c r="F27" s="308" t="str">
        <f>IF('1042Bf Données de base trav.'!O23="","",'1042Bf Données de base trav.'!O23)</f>
        <v/>
      </c>
      <c r="G27" s="307" t="str">
        <f>IF('1042Bf Données de base trav.'!P23="","",'1042Bf Données de base trav.'!P23)</f>
        <v/>
      </c>
      <c r="H27" s="311" t="str">
        <f>IF('1042Bf Données de base trav.'!Q23="","",'1042Bf Données de base trav.'!Q23)</f>
        <v/>
      </c>
      <c r="I27" s="312" t="str">
        <f>IF('1042Bf Données de base trav.'!R23="","",'1042Bf Données de base trav.'!R23)</f>
        <v/>
      </c>
      <c r="J27" s="313" t="str">
        <f t="shared" si="2"/>
        <v/>
      </c>
      <c r="K27" s="314" t="str">
        <f t="shared" si="3"/>
        <v/>
      </c>
      <c r="L27" s="315" t="str">
        <f>IF('1042Bf Données de base trav.'!S23="","",'1042Bf Données de base trav.'!S23)</f>
        <v/>
      </c>
      <c r="M27" s="316" t="str">
        <f t="shared" si="19"/>
        <v/>
      </c>
      <c r="N27" s="317" t="str">
        <f t="shared" si="20"/>
        <v/>
      </c>
      <c r="O27" s="318" t="str">
        <f t="shared" si="21"/>
        <v/>
      </c>
      <c r="P27" s="319" t="str">
        <f t="shared" si="22"/>
        <v/>
      </c>
      <c r="Q27" s="309" t="str">
        <f t="shared" si="23"/>
        <v/>
      </c>
      <c r="R27" s="320" t="str">
        <f t="shared" si="24"/>
        <v/>
      </c>
      <c r="S27" s="317" t="str">
        <f t="shared" si="25"/>
        <v/>
      </c>
      <c r="T27" s="315" t="str">
        <f>IF(R27="","",MAX((O27-AR27)*'1042Af Demande'!$B$31,0))</f>
        <v/>
      </c>
      <c r="U27" s="321" t="str">
        <f t="shared" si="26"/>
        <v/>
      </c>
      <c r="V27" s="377"/>
      <c r="W27" s="378"/>
      <c r="X27" s="158" t="str">
        <f>IF('1042Bf Données de base trav.'!M23="","",'1042Bf Données de base trav.'!M23)</f>
        <v/>
      </c>
      <c r="Y27" s="379" t="str">
        <f t="shared" si="4"/>
        <v/>
      </c>
      <c r="Z27" s="380" t="str">
        <f>IF(A27="","",'1042Bf Données de base trav.'!Q23-'1042Bf Données de base trav.'!R23)</f>
        <v/>
      </c>
      <c r="AA27" s="380" t="str">
        <f t="shared" si="5"/>
        <v/>
      </c>
      <c r="AB27" s="381" t="str">
        <f t="shared" si="6"/>
        <v/>
      </c>
      <c r="AC27" s="381" t="str">
        <f t="shared" si="7"/>
        <v/>
      </c>
      <c r="AD27" s="381" t="str">
        <f t="shared" si="8"/>
        <v/>
      </c>
      <c r="AE27" s="382" t="str">
        <f t="shared" si="9"/>
        <v/>
      </c>
      <c r="AF27" s="382" t="str">
        <f>IF(K27="","",K27*AF$8 - MAX('1042Bf Données de base trav.'!S23-M27,0))</f>
        <v/>
      </c>
      <c r="AG27" s="382" t="str">
        <f t="shared" si="10"/>
        <v/>
      </c>
      <c r="AH27" s="382" t="str">
        <f t="shared" si="11"/>
        <v/>
      </c>
      <c r="AI27" s="382" t="str">
        <f t="shared" si="12"/>
        <v/>
      </c>
      <c r="AJ27" s="382" t="str">
        <f>IF(OR($C27="",K27="",O27=""),"",MAX(P27+'1042Bf Données de base trav.'!T23-O27,0))</f>
        <v/>
      </c>
      <c r="AK27" s="382" t="str">
        <f>IF('1042Bf Données de base trav.'!T23="","",'1042Bf Données de base trav.'!T23)</f>
        <v/>
      </c>
      <c r="AL27" s="382" t="str">
        <f t="shared" si="13"/>
        <v/>
      </c>
      <c r="AM27" s="383" t="str">
        <f t="shared" si="14"/>
        <v/>
      </c>
      <c r="AN27" s="384" t="str">
        <f t="shared" si="15"/>
        <v/>
      </c>
      <c r="AO27" s="382" t="str">
        <f t="shared" si="16"/>
        <v/>
      </c>
      <c r="AP27" s="382" t="str">
        <f>IF(E27="","",'1042Bf Données de base trav.'!P23)</f>
        <v/>
      </c>
      <c r="AQ27" s="385">
        <f>IF('1042Bf Données de base trav.'!Y23&gt;0,AG27,0)</f>
        <v>0</v>
      </c>
      <c r="AR27" s="386">
        <f>IF('1042Bf Données de base trav.'!Y23&gt;0,'1042Bf Données de base trav.'!T23,0)</f>
        <v>0</v>
      </c>
      <c r="AS27" s="382" t="str">
        <f t="shared" si="17"/>
        <v/>
      </c>
      <c r="AT27" s="382">
        <f>'1042Bf Données de base trav.'!P23</f>
        <v>0</v>
      </c>
      <c r="AU27" s="382">
        <f t="shared" si="18"/>
        <v>0</v>
      </c>
    </row>
    <row r="28" spans="1:47" s="57" customFormat="1" ht="16.899999999999999" customHeight="1">
      <c r="A28" s="402" t="str">
        <f>IF('1042Bf Données de base trav.'!A24="","",'1042Bf Données de base trav.'!A24)</f>
        <v/>
      </c>
      <c r="B28" s="409" t="str">
        <f>IF('1042Bf Données de base trav.'!B24="","",'1042Bf Données de base trav.'!B24)</f>
        <v/>
      </c>
      <c r="C28" s="403" t="str">
        <f>IF('1042Bf Données de base trav.'!C24="","",'1042Bf Données de base trav.'!C24)</f>
        <v/>
      </c>
      <c r="D28" s="310" t="str">
        <f>IF('1042Bf Données de base trav.'!AJ24="","",'1042Bf Données de base trav.'!AJ24)</f>
        <v/>
      </c>
      <c r="E28" s="306" t="str">
        <f>IF('1042Bf Données de base trav.'!N24="","",'1042Bf Données de base trav.'!N24)</f>
        <v/>
      </c>
      <c r="F28" s="308" t="str">
        <f>IF('1042Bf Données de base trav.'!O24="","",'1042Bf Données de base trav.'!O24)</f>
        <v/>
      </c>
      <c r="G28" s="307" t="str">
        <f>IF('1042Bf Données de base trav.'!P24="","",'1042Bf Données de base trav.'!P24)</f>
        <v/>
      </c>
      <c r="H28" s="311" t="str">
        <f>IF('1042Bf Données de base trav.'!Q24="","",'1042Bf Données de base trav.'!Q24)</f>
        <v/>
      </c>
      <c r="I28" s="312" t="str">
        <f>IF('1042Bf Données de base trav.'!R24="","",'1042Bf Données de base trav.'!R24)</f>
        <v/>
      </c>
      <c r="J28" s="313" t="str">
        <f t="shared" si="2"/>
        <v/>
      </c>
      <c r="K28" s="314" t="str">
        <f t="shared" si="3"/>
        <v/>
      </c>
      <c r="L28" s="315" t="str">
        <f>IF('1042Bf Données de base trav.'!S24="","",'1042Bf Données de base trav.'!S24)</f>
        <v/>
      </c>
      <c r="M28" s="316" t="str">
        <f t="shared" si="19"/>
        <v/>
      </c>
      <c r="N28" s="317" t="str">
        <f t="shared" si="20"/>
        <v/>
      </c>
      <c r="O28" s="318" t="str">
        <f t="shared" si="21"/>
        <v/>
      </c>
      <c r="P28" s="319" t="str">
        <f t="shared" si="22"/>
        <v/>
      </c>
      <c r="Q28" s="309" t="str">
        <f t="shared" si="23"/>
        <v/>
      </c>
      <c r="R28" s="320" t="str">
        <f t="shared" si="24"/>
        <v/>
      </c>
      <c r="S28" s="317" t="str">
        <f t="shared" si="25"/>
        <v/>
      </c>
      <c r="T28" s="315" t="str">
        <f>IF(R28="","",MAX((O28-AR28)*'1042Af Demande'!$B$31,0))</f>
        <v/>
      </c>
      <c r="U28" s="321" t="str">
        <f t="shared" si="26"/>
        <v/>
      </c>
      <c r="V28" s="377"/>
      <c r="W28" s="378"/>
      <c r="X28" s="158" t="str">
        <f>IF('1042Bf Données de base trav.'!M24="","",'1042Bf Données de base trav.'!M24)</f>
        <v/>
      </c>
      <c r="Y28" s="379" t="str">
        <f t="shared" si="4"/>
        <v/>
      </c>
      <c r="Z28" s="380" t="str">
        <f>IF(A28="","",'1042Bf Données de base trav.'!Q24-'1042Bf Données de base trav.'!R24)</f>
        <v/>
      </c>
      <c r="AA28" s="380" t="str">
        <f t="shared" si="5"/>
        <v/>
      </c>
      <c r="AB28" s="381" t="str">
        <f t="shared" si="6"/>
        <v/>
      </c>
      <c r="AC28" s="381" t="str">
        <f t="shared" si="7"/>
        <v/>
      </c>
      <c r="AD28" s="381" t="str">
        <f t="shared" si="8"/>
        <v/>
      </c>
      <c r="AE28" s="382" t="str">
        <f t="shared" si="9"/>
        <v/>
      </c>
      <c r="AF28" s="382" t="str">
        <f>IF(K28="","",K28*AF$8 - MAX('1042Bf Données de base trav.'!S24-M28,0))</f>
        <v/>
      </c>
      <c r="AG28" s="382" t="str">
        <f t="shared" si="10"/>
        <v/>
      </c>
      <c r="AH28" s="382" t="str">
        <f t="shared" si="11"/>
        <v/>
      </c>
      <c r="AI28" s="382" t="str">
        <f t="shared" si="12"/>
        <v/>
      </c>
      <c r="AJ28" s="382" t="str">
        <f>IF(OR($C28="",K28="",O28=""),"",MAX(P28+'1042Bf Données de base trav.'!T24-O28,0))</f>
        <v/>
      </c>
      <c r="AK28" s="382" t="str">
        <f>IF('1042Bf Données de base trav.'!T24="","",'1042Bf Données de base trav.'!T24)</f>
        <v/>
      </c>
      <c r="AL28" s="382" t="str">
        <f t="shared" si="13"/>
        <v/>
      </c>
      <c r="AM28" s="383" t="str">
        <f t="shared" si="14"/>
        <v/>
      </c>
      <c r="AN28" s="384" t="str">
        <f t="shared" si="15"/>
        <v/>
      </c>
      <c r="AO28" s="382" t="str">
        <f t="shared" si="16"/>
        <v/>
      </c>
      <c r="AP28" s="382" t="str">
        <f>IF(E28="","",'1042Bf Données de base trav.'!P24)</f>
        <v/>
      </c>
      <c r="AQ28" s="385">
        <f>IF('1042Bf Données de base trav.'!Y24&gt;0,AG28,0)</f>
        <v>0</v>
      </c>
      <c r="AR28" s="386">
        <f>IF('1042Bf Données de base trav.'!Y24&gt;0,'1042Bf Données de base trav.'!T24,0)</f>
        <v>0</v>
      </c>
      <c r="AS28" s="382" t="str">
        <f t="shared" si="17"/>
        <v/>
      </c>
      <c r="AT28" s="382">
        <f>'1042Bf Données de base trav.'!P24</f>
        <v>0</v>
      </c>
      <c r="AU28" s="382">
        <f t="shared" si="18"/>
        <v>0</v>
      </c>
    </row>
    <row r="29" spans="1:47" s="57" customFormat="1" ht="16.899999999999999" customHeight="1">
      <c r="A29" s="402" t="str">
        <f>IF('1042Bf Données de base trav.'!A25="","",'1042Bf Données de base trav.'!A25)</f>
        <v/>
      </c>
      <c r="B29" s="409" t="str">
        <f>IF('1042Bf Données de base trav.'!B25="","",'1042Bf Données de base trav.'!B25)</f>
        <v/>
      </c>
      <c r="C29" s="403" t="str">
        <f>IF('1042Bf Données de base trav.'!C25="","",'1042Bf Données de base trav.'!C25)</f>
        <v/>
      </c>
      <c r="D29" s="310" t="str">
        <f>IF('1042Bf Données de base trav.'!AJ25="","",'1042Bf Données de base trav.'!AJ25)</f>
        <v/>
      </c>
      <c r="E29" s="306" t="str">
        <f>IF('1042Bf Données de base trav.'!N25="","",'1042Bf Données de base trav.'!N25)</f>
        <v/>
      </c>
      <c r="F29" s="308" t="str">
        <f>IF('1042Bf Données de base trav.'!O25="","",'1042Bf Données de base trav.'!O25)</f>
        <v/>
      </c>
      <c r="G29" s="307" t="str">
        <f>IF('1042Bf Données de base trav.'!P25="","",'1042Bf Données de base trav.'!P25)</f>
        <v/>
      </c>
      <c r="H29" s="311" t="str">
        <f>IF('1042Bf Données de base trav.'!Q25="","",'1042Bf Données de base trav.'!Q25)</f>
        <v/>
      </c>
      <c r="I29" s="312" t="str">
        <f>IF('1042Bf Données de base trav.'!R25="","",'1042Bf Données de base trav.'!R25)</f>
        <v/>
      </c>
      <c r="J29" s="313" t="str">
        <f t="shared" si="2"/>
        <v/>
      </c>
      <c r="K29" s="314" t="str">
        <f t="shared" si="3"/>
        <v/>
      </c>
      <c r="L29" s="315" t="str">
        <f>IF('1042Bf Données de base trav.'!S25="","",'1042Bf Données de base trav.'!S25)</f>
        <v/>
      </c>
      <c r="M29" s="316" t="str">
        <f t="shared" si="19"/>
        <v/>
      </c>
      <c r="N29" s="317" t="str">
        <f t="shared" si="20"/>
        <v/>
      </c>
      <c r="O29" s="318" t="str">
        <f t="shared" si="21"/>
        <v/>
      </c>
      <c r="P29" s="319" t="str">
        <f t="shared" si="22"/>
        <v/>
      </c>
      <c r="Q29" s="309" t="str">
        <f t="shared" si="23"/>
        <v/>
      </c>
      <c r="R29" s="320" t="str">
        <f t="shared" si="24"/>
        <v/>
      </c>
      <c r="S29" s="317" t="str">
        <f t="shared" si="25"/>
        <v/>
      </c>
      <c r="T29" s="315" t="str">
        <f>IF(R29="","",MAX((O29-AR29)*'1042Af Demande'!$B$31,0))</f>
        <v/>
      </c>
      <c r="U29" s="321" t="str">
        <f t="shared" si="26"/>
        <v/>
      </c>
      <c r="V29" s="377"/>
      <c r="W29" s="378"/>
      <c r="X29" s="158" t="str">
        <f>IF('1042Bf Données de base trav.'!M25="","",'1042Bf Données de base trav.'!M25)</f>
        <v/>
      </c>
      <c r="Y29" s="379" t="str">
        <f t="shared" si="4"/>
        <v/>
      </c>
      <c r="Z29" s="380" t="str">
        <f>IF(A29="","",'1042Bf Données de base trav.'!Q25-'1042Bf Données de base trav.'!R25)</f>
        <v/>
      </c>
      <c r="AA29" s="380" t="str">
        <f t="shared" si="5"/>
        <v/>
      </c>
      <c r="AB29" s="381" t="str">
        <f t="shared" si="6"/>
        <v/>
      </c>
      <c r="AC29" s="381" t="str">
        <f t="shared" si="7"/>
        <v/>
      </c>
      <c r="AD29" s="381" t="str">
        <f t="shared" si="8"/>
        <v/>
      </c>
      <c r="AE29" s="382" t="str">
        <f t="shared" si="9"/>
        <v/>
      </c>
      <c r="AF29" s="382" t="str">
        <f>IF(K29="","",K29*AF$8 - MAX('1042Bf Données de base trav.'!S25-M29,0))</f>
        <v/>
      </c>
      <c r="AG29" s="382" t="str">
        <f t="shared" si="10"/>
        <v/>
      </c>
      <c r="AH29" s="382" t="str">
        <f t="shared" si="11"/>
        <v/>
      </c>
      <c r="AI29" s="382" t="str">
        <f t="shared" si="12"/>
        <v/>
      </c>
      <c r="AJ29" s="382" t="str">
        <f>IF(OR($C29="",K29="",O29=""),"",MAX(P29+'1042Bf Données de base trav.'!T25-O29,0))</f>
        <v/>
      </c>
      <c r="AK29" s="382" t="str">
        <f>IF('1042Bf Données de base trav.'!T25="","",'1042Bf Données de base trav.'!T25)</f>
        <v/>
      </c>
      <c r="AL29" s="382" t="str">
        <f t="shared" si="13"/>
        <v/>
      </c>
      <c r="AM29" s="383" t="str">
        <f t="shared" si="14"/>
        <v/>
      </c>
      <c r="AN29" s="384" t="str">
        <f t="shared" si="15"/>
        <v/>
      </c>
      <c r="AO29" s="382" t="str">
        <f t="shared" si="16"/>
        <v/>
      </c>
      <c r="AP29" s="382" t="str">
        <f>IF(E29="","",'1042Bf Données de base trav.'!P25)</f>
        <v/>
      </c>
      <c r="AQ29" s="385">
        <f>IF('1042Bf Données de base trav.'!Y25&gt;0,AG29,0)</f>
        <v>0</v>
      </c>
      <c r="AR29" s="386">
        <f>IF('1042Bf Données de base trav.'!Y25&gt;0,'1042Bf Données de base trav.'!T25,0)</f>
        <v>0</v>
      </c>
      <c r="AS29" s="382" t="str">
        <f t="shared" si="17"/>
        <v/>
      </c>
      <c r="AT29" s="382">
        <f>'1042Bf Données de base trav.'!P25</f>
        <v>0</v>
      </c>
      <c r="AU29" s="382">
        <f t="shared" si="18"/>
        <v>0</v>
      </c>
    </row>
    <row r="30" spans="1:47" s="57" customFormat="1" ht="16.899999999999999" customHeight="1">
      <c r="A30" s="402" t="str">
        <f>IF('1042Bf Données de base trav.'!A26="","",'1042Bf Données de base trav.'!A26)</f>
        <v/>
      </c>
      <c r="B30" s="409" t="str">
        <f>IF('1042Bf Données de base trav.'!B26="","",'1042Bf Données de base trav.'!B26)</f>
        <v/>
      </c>
      <c r="C30" s="403" t="str">
        <f>IF('1042Bf Données de base trav.'!C26="","",'1042Bf Données de base trav.'!C26)</f>
        <v/>
      </c>
      <c r="D30" s="310" t="str">
        <f>IF('1042Bf Données de base trav.'!AJ26="","",'1042Bf Données de base trav.'!AJ26)</f>
        <v/>
      </c>
      <c r="E30" s="306" t="str">
        <f>IF('1042Bf Données de base trav.'!N26="","",'1042Bf Données de base trav.'!N26)</f>
        <v/>
      </c>
      <c r="F30" s="308" t="str">
        <f>IF('1042Bf Données de base trav.'!O26="","",'1042Bf Données de base trav.'!O26)</f>
        <v/>
      </c>
      <c r="G30" s="307" t="str">
        <f>IF('1042Bf Données de base trav.'!P26="","",'1042Bf Données de base trav.'!P26)</f>
        <v/>
      </c>
      <c r="H30" s="311" t="str">
        <f>IF('1042Bf Données de base trav.'!Q26="","",'1042Bf Données de base trav.'!Q26)</f>
        <v/>
      </c>
      <c r="I30" s="312" t="str">
        <f>IF('1042Bf Données de base trav.'!R26="","",'1042Bf Données de base trav.'!R26)</f>
        <v/>
      </c>
      <c r="J30" s="313" t="str">
        <f t="shared" si="2"/>
        <v/>
      </c>
      <c r="K30" s="314" t="str">
        <f t="shared" si="3"/>
        <v/>
      </c>
      <c r="L30" s="315" t="str">
        <f>IF('1042Bf Données de base trav.'!S26="","",'1042Bf Données de base trav.'!S26)</f>
        <v/>
      </c>
      <c r="M30" s="316" t="str">
        <f t="shared" si="19"/>
        <v/>
      </c>
      <c r="N30" s="317" t="str">
        <f t="shared" si="20"/>
        <v/>
      </c>
      <c r="O30" s="318" t="str">
        <f t="shared" si="21"/>
        <v/>
      </c>
      <c r="P30" s="319" t="str">
        <f t="shared" si="22"/>
        <v/>
      </c>
      <c r="Q30" s="309" t="str">
        <f t="shared" si="23"/>
        <v/>
      </c>
      <c r="R30" s="320" t="str">
        <f t="shared" si="24"/>
        <v/>
      </c>
      <c r="S30" s="317" t="str">
        <f t="shared" si="25"/>
        <v/>
      </c>
      <c r="T30" s="315" t="str">
        <f>IF(R30="","",MAX((O30-AR30)*'1042Af Demande'!$B$31,0))</f>
        <v/>
      </c>
      <c r="U30" s="321" t="str">
        <f t="shared" si="26"/>
        <v/>
      </c>
      <c r="V30" s="377"/>
      <c r="W30" s="378"/>
      <c r="X30" s="158" t="str">
        <f>IF('1042Bf Données de base trav.'!M26="","",'1042Bf Données de base trav.'!M26)</f>
        <v/>
      </c>
      <c r="Y30" s="379" t="str">
        <f t="shared" si="4"/>
        <v/>
      </c>
      <c r="Z30" s="380" t="str">
        <f>IF(A30="","",'1042Bf Données de base trav.'!Q26-'1042Bf Données de base trav.'!R26)</f>
        <v/>
      </c>
      <c r="AA30" s="380" t="str">
        <f t="shared" si="5"/>
        <v/>
      </c>
      <c r="AB30" s="381" t="str">
        <f t="shared" si="6"/>
        <v/>
      </c>
      <c r="AC30" s="381" t="str">
        <f t="shared" si="7"/>
        <v/>
      </c>
      <c r="AD30" s="381" t="str">
        <f t="shared" si="8"/>
        <v/>
      </c>
      <c r="AE30" s="382" t="str">
        <f t="shared" si="9"/>
        <v/>
      </c>
      <c r="AF30" s="382" t="str">
        <f>IF(K30="","",K30*AF$8 - MAX('1042Bf Données de base trav.'!S26-M30,0))</f>
        <v/>
      </c>
      <c r="AG30" s="382" t="str">
        <f t="shared" si="10"/>
        <v/>
      </c>
      <c r="AH30" s="382" t="str">
        <f t="shared" si="11"/>
        <v/>
      </c>
      <c r="AI30" s="382" t="str">
        <f t="shared" si="12"/>
        <v/>
      </c>
      <c r="AJ30" s="382" t="str">
        <f>IF(OR($C30="",K30="",O30=""),"",MAX(P30+'1042Bf Données de base trav.'!T26-O30,0))</f>
        <v/>
      </c>
      <c r="AK30" s="382" t="str">
        <f>IF('1042Bf Données de base trav.'!T26="","",'1042Bf Données de base trav.'!T26)</f>
        <v/>
      </c>
      <c r="AL30" s="382" t="str">
        <f t="shared" si="13"/>
        <v/>
      </c>
      <c r="AM30" s="383" t="str">
        <f t="shared" si="14"/>
        <v/>
      </c>
      <c r="AN30" s="384" t="str">
        <f t="shared" si="15"/>
        <v/>
      </c>
      <c r="AO30" s="382" t="str">
        <f t="shared" si="16"/>
        <v/>
      </c>
      <c r="AP30" s="382" t="str">
        <f>IF(E30="","",'1042Bf Données de base trav.'!P26)</f>
        <v/>
      </c>
      <c r="AQ30" s="385">
        <f>IF('1042Bf Données de base trav.'!Y26&gt;0,AG30,0)</f>
        <v>0</v>
      </c>
      <c r="AR30" s="386">
        <f>IF('1042Bf Données de base trav.'!Y26&gt;0,'1042Bf Données de base trav.'!T26,0)</f>
        <v>0</v>
      </c>
      <c r="AS30" s="382" t="str">
        <f t="shared" si="17"/>
        <v/>
      </c>
      <c r="AT30" s="382">
        <f>'1042Bf Données de base trav.'!P26</f>
        <v>0</v>
      </c>
      <c r="AU30" s="382">
        <f t="shared" si="18"/>
        <v>0</v>
      </c>
    </row>
    <row r="31" spans="1:47" s="57" customFormat="1" ht="16.899999999999999" customHeight="1">
      <c r="A31" s="402" t="str">
        <f>IF('1042Bf Données de base trav.'!A27="","",'1042Bf Données de base trav.'!A27)</f>
        <v/>
      </c>
      <c r="B31" s="409" t="str">
        <f>IF('1042Bf Données de base trav.'!B27="","",'1042Bf Données de base trav.'!B27)</f>
        <v/>
      </c>
      <c r="C31" s="403" t="str">
        <f>IF('1042Bf Données de base trav.'!C27="","",'1042Bf Données de base trav.'!C27)</f>
        <v/>
      </c>
      <c r="D31" s="310" t="str">
        <f>IF('1042Bf Données de base trav.'!AJ27="","",'1042Bf Données de base trav.'!AJ27)</f>
        <v/>
      </c>
      <c r="E31" s="306" t="str">
        <f>IF('1042Bf Données de base trav.'!N27="","",'1042Bf Données de base trav.'!N27)</f>
        <v/>
      </c>
      <c r="F31" s="308" t="str">
        <f>IF('1042Bf Données de base trav.'!O27="","",'1042Bf Données de base trav.'!O27)</f>
        <v/>
      </c>
      <c r="G31" s="307" t="str">
        <f>IF('1042Bf Données de base trav.'!P27="","",'1042Bf Données de base trav.'!P27)</f>
        <v/>
      </c>
      <c r="H31" s="311" t="str">
        <f>IF('1042Bf Données de base trav.'!Q27="","",'1042Bf Données de base trav.'!Q27)</f>
        <v/>
      </c>
      <c r="I31" s="312" t="str">
        <f>IF('1042Bf Données de base trav.'!R27="","",'1042Bf Données de base trav.'!R27)</f>
        <v/>
      </c>
      <c r="J31" s="313" t="str">
        <f t="shared" si="2"/>
        <v/>
      </c>
      <c r="K31" s="314" t="str">
        <f t="shared" si="3"/>
        <v/>
      </c>
      <c r="L31" s="315" t="str">
        <f>IF('1042Bf Données de base trav.'!S27="","",'1042Bf Données de base trav.'!S27)</f>
        <v/>
      </c>
      <c r="M31" s="316" t="str">
        <f t="shared" si="19"/>
        <v/>
      </c>
      <c r="N31" s="317" t="str">
        <f t="shared" si="20"/>
        <v/>
      </c>
      <c r="O31" s="318" t="str">
        <f t="shared" si="21"/>
        <v/>
      </c>
      <c r="P31" s="319" t="str">
        <f t="shared" si="22"/>
        <v/>
      </c>
      <c r="Q31" s="309" t="str">
        <f t="shared" si="23"/>
        <v/>
      </c>
      <c r="R31" s="320" t="str">
        <f t="shared" si="24"/>
        <v/>
      </c>
      <c r="S31" s="317" t="str">
        <f t="shared" si="25"/>
        <v/>
      </c>
      <c r="T31" s="315" t="str">
        <f>IF(R31="","",MAX((O31-AR31)*'1042Af Demande'!$B$31,0))</f>
        <v/>
      </c>
      <c r="U31" s="321" t="str">
        <f t="shared" si="26"/>
        <v/>
      </c>
      <c r="V31" s="377"/>
      <c r="W31" s="378"/>
      <c r="X31" s="158" t="str">
        <f>IF('1042Bf Données de base trav.'!M27="","",'1042Bf Données de base trav.'!M27)</f>
        <v/>
      </c>
      <c r="Y31" s="379" t="str">
        <f t="shared" si="4"/>
        <v/>
      </c>
      <c r="Z31" s="380" t="str">
        <f>IF(A31="","",'1042Bf Données de base trav.'!Q27-'1042Bf Données de base trav.'!R27)</f>
        <v/>
      </c>
      <c r="AA31" s="380" t="str">
        <f t="shared" si="5"/>
        <v/>
      </c>
      <c r="AB31" s="381" t="str">
        <f t="shared" si="6"/>
        <v/>
      </c>
      <c r="AC31" s="381" t="str">
        <f t="shared" si="7"/>
        <v/>
      </c>
      <c r="AD31" s="381" t="str">
        <f t="shared" si="8"/>
        <v/>
      </c>
      <c r="AE31" s="382" t="str">
        <f t="shared" si="9"/>
        <v/>
      </c>
      <c r="AF31" s="382" t="str">
        <f>IF(K31="","",K31*AF$8 - MAX('1042Bf Données de base trav.'!S27-M31,0))</f>
        <v/>
      </c>
      <c r="AG31" s="382" t="str">
        <f t="shared" si="10"/>
        <v/>
      </c>
      <c r="AH31" s="382" t="str">
        <f t="shared" si="11"/>
        <v/>
      </c>
      <c r="AI31" s="382" t="str">
        <f t="shared" si="12"/>
        <v/>
      </c>
      <c r="AJ31" s="382" t="str">
        <f>IF(OR($C31="",K31="",O31=""),"",MAX(P31+'1042Bf Données de base trav.'!T27-O31,0))</f>
        <v/>
      </c>
      <c r="AK31" s="382" t="str">
        <f>IF('1042Bf Données de base trav.'!T27="","",'1042Bf Données de base trav.'!T27)</f>
        <v/>
      </c>
      <c r="AL31" s="382" t="str">
        <f t="shared" si="13"/>
        <v/>
      </c>
      <c r="AM31" s="383" t="str">
        <f t="shared" si="14"/>
        <v/>
      </c>
      <c r="AN31" s="384" t="str">
        <f t="shared" si="15"/>
        <v/>
      </c>
      <c r="AO31" s="382" t="str">
        <f t="shared" si="16"/>
        <v/>
      </c>
      <c r="AP31" s="382" t="str">
        <f>IF(E31="","",'1042Bf Données de base trav.'!P27)</f>
        <v/>
      </c>
      <c r="AQ31" s="385">
        <f>IF('1042Bf Données de base trav.'!Y27&gt;0,AG31,0)</f>
        <v>0</v>
      </c>
      <c r="AR31" s="386">
        <f>IF('1042Bf Données de base trav.'!Y27&gt;0,'1042Bf Données de base trav.'!T27,0)</f>
        <v>0</v>
      </c>
      <c r="AS31" s="382" t="str">
        <f t="shared" si="17"/>
        <v/>
      </c>
      <c r="AT31" s="382">
        <f>'1042Bf Données de base trav.'!P27</f>
        <v>0</v>
      </c>
      <c r="AU31" s="382">
        <f t="shared" si="18"/>
        <v>0</v>
      </c>
    </row>
    <row r="32" spans="1:47" s="57" customFormat="1" ht="16.899999999999999" customHeight="1">
      <c r="A32" s="402" t="str">
        <f>IF('1042Bf Données de base trav.'!A28="","",'1042Bf Données de base trav.'!A28)</f>
        <v/>
      </c>
      <c r="B32" s="409" t="str">
        <f>IF('1042Bf Données de base trav.'!B28="","",'1042Bf Données de base trav.'!B28)</f>
        <v/>
      </c>
      <c r="C32" s="403" t="str">
        <f>IF('1042Bf Données de base trav.'!C28="","",'1042Bf Données de base trav.'!C28)</f>
        <v/>
      </c>
      <c r="D32" s="310" t="str">
        <f>IF('1042Bf Données de base trav.'!AJ28="","",'1042Bf Données de base trav.'!AJ28)</f>
        <v/>
      </c>
      <c r="E32" s="306" t="str">
        <f>IF('1042Bf Données de base trav.'!N28="","",'1042Bf Données de base trav.'!N28)</f>
        <v/>
      </c>
      <c r="F32" s="308" t="str">
        <f>IF('1042Bf Données de base trav.'!O28="","",'1042Bf Données de base trav.'!O28)</f>
        <v/>
      </c>
      <c r="G32" s="307" t="str">
        <f>IF('1042Bf Données de base trav.'!P28="","",'1042Bf Données de base trav.'!P28)</f>
        <v/>
      </c>
      <c r="H32" s="311" t="str">
        <f>IF('1042Bf Données de base trav.'!Q28="","",'1042Bf Données de base trav.'!Q28)</f>
        <v/>
      </c>
      <c r="I32" s="312" t="str">
        <f>IF('1042Bf Données de base trav.'!R28="","",'1042Bf Données de base trav.'!R28)</f>
        <v/>
      </c>
      <c r="J32" s="313" t="str">
        <f t="shared" si="2"/>
        <v/>
      </c>
      <c r="K32" s="314" t="str">
        <f t="shared" si="3"/>
        <v/>
      </c>
      <c r="L32" s="315" t="str">
        <f>IF('1042Bf Données de base trav.'!S28="","",'1042Bf Données de base trav.'!S28)</f>
        <v/>
      </c>
      <c r="M32" s="316" t="str">
        <f t="shared" si="19"/>
        <v/>
      </c>
      <c r="N32" s="317" t="str">
        <f t="shared" si="20"/>
        <v/>
      </c>
      <c r="O32" s="318" t="str">
        <f t="shared" si="21"/>
        <v/>
      </c>
      <c r="P32" s="319" t="str">
        <f t="shared" si="22"/>
        <v/>
      </c>
      <c r="Q32" s="309" t="str">
        <f t="shared" si="23"/>
        <v/>
      </c>
      <c r="R32" s="320" t="str">
        <f t="shared" si="24"/>
        <v/>
      </c>
      <c r="S32" s="317" t="str">
        <f t="shared" si="25"/>
        <v/>
      </c>
      <c r="T32" s="315" t="str">
        <f>IF(R32="","",MAX((O32-AR32)*'1042Af Demande'!$B$31,0))</f>
        <v/>
      </c>
      <c r="U32" s="321" t="str">
        <f t="shared" si="26"/>
        <v/>
      </c>
      <c r="V32" s="377"/>
      <c r="W32" s="378"/>
      <c r="X32" s="158" t="str">
        <f>IF('1042Bf Données de base trav.'!M28="","",'1042Bf Données de base trav.'!M28)</f>
        <v/>
      </c>
      <c r="Y32" s="379" t="str">
        <f t="shared" si="4"/>
        <v/>
      </c>
      <c r="Z32" s="380" t="str">
        <f>IF(A32="","",'1042Bf Données de base trav.'!Q28-'1042Bf Données de base trav.'!R28)</f>
        <v/>
      </c>
      <c r="AA32" s="380" t="str">
        <f t="shared" si="5"/>
        <v/>
      </c>
      <c r="AB32" s="381" t="str">
        <f t="shared" si="6"/>
        <v/>
      </c>
      <c r="AC32" s="381" t="str">
        <f t="shared" si="7"/>
        <v/>
      </c>
      <c r="AD32" s="381" t="str">
        <f t="shared" si="8"/>
        <v/>
      </c>
      <c r="AE32" s="382" t="str">
        <f t="shared" si="9"/>
        <v/>
      </c>
      <c r="AF32" s="382" t="str">
        <f>IF(K32="","",K32*AF$8 - MAX('1042Bf Données de base trav.'!S28-M32,0))</f>
        <v/>
      </c>
      <c r="AG32" s="382" t="str">
        <f t="shared" si="10"/>
        <v/>
      </c>
      <c r="AH32" s="382" t="str">
        <f t="shared" si="11"/>
        <v/>
      </c>
      <c r="AI32" s="382" t="str">
        <f t="shared" si="12"/>
        <v/>
      </c>
      <c r="AJ32" s="382" t="str">
        <f>IF(OR($C32="",K32="",O32=""),"",MAX(P32+'1042Bf Données de base trav.'!T28-O32,0))</f>
        <v/>
      </c>
      <c r="AK32" s="382" t="str">
        <f>IF('1042Bf Données de base trav.'!T28="","",'1042Bf Données de base trav.'!T28)</f>
        <v/>
      </c>
      <c r="AL32" s="382" t="str">
        <f t="shared" si="13"/>
        <v/>
      </c>
      <c r="AM32" s="383" t="str">
        <f t="shared" si="14"/>
        <v/>
      </c>
      <c r="AN32" s="384" t="str">
        <f t="shared" si="15"/>
        <v/>
      </c>
      <c r="AO32" s="382" t="str">
        <f t="shared" si="16"/>
        <v/>
      </c>
      <c r="AP32" s="382" t="str">
        <f>IF(E32="","",'1042Bf Données de base trav.'!P28)</f>
        <v/>
      </c>
      <c r="AQ32" s="385">
        <f>IF('1042Bf Données de base trav.'!Y28&gt;0,AG32,0)</f>
        <v>0</v>
      </c>
      <c r="AR32" s="386">
        <f>IF('1042Bf Données de base trav.'!Y28&gt;0,'1042Bf Données de base trav.'!T28,0)</f>
        <v>0</v>
      </c>
      <c r="AS32" s="382" t="str">
        <f t="shared" si="17"/>
        <v/>
      </c>
      <c r="AT32" s="382">
        <f>'1042Bf Données de base trav.'!P28</f>
        <v>0</v>
      </c>
      <c r="AU32" s="382">
        <f t="shared" si="18"/>
        <v>0</v>
      </c>
    </row>
    <row r="33" spans="1:47" s="57" customFormat="1" ht="16.899999999999999" customHeight="1">
      <c r="A33" s="402" t="str">
        <f>IF('1042Bf Données de base trav.'!A29="","",'1042Bf Données de base trav.'!A29)</f>
        <v/>
      </c>
      <c r="B33" s="409" t="str">
        <f>IF('1042Bf Données de base trav.'!B29="","",'1042Bf Données de base trav.'!B29)</f>
        <v/>
      </c>
      <c r="C33" s="403" t="str">
        <f>IF('1042Bf Données de base trav.'!C29="","",'1042Bf Données de base trav.'!C29)</f>
        <v/>
      </c>
      <c r="D33" s="310" t="str">
        <f>IF('1042Bf Données de base trav.'!AJ29="","",'1042Bf Données de base trav.'!AJ29)</f>
        <v/>
      </c>
      <c r="E33" s="306" t="str">
        <f>IF('1042Bf Données de base trav.'!N29="","",'1042Bf Données de base trav.'!N29)</f>
        <v/>
      </c>
      <c r="F33" s="308" t="str">
        <f>IF('1042Bf Données de base trav.'!O29="","",'1042Bf Données de base trav.'!O29)</f>
        <v/>
      </c>
      <c r="G33" s="307" t="str">
        <f>IF('1042Bf Données de base trav.'!P29="","",'1042Bf Données de base trav.'!P29)</f>
        <v/>
      </c>
      <c r="H33" s="311" t="str">
        <f>IF('1042Bf Données de base trav.'!Q29="","",'1042Bf Données de base trav.'!Q29)</f>
        <v/>
      </c>
      <c r="I33" s="312" t="str">
        <f>IF('1042Bf Données de base trav.'!R29="","",'1042Bf Données de base trav.'!R29)</f>
        <v/>
      </c>
      <c r="J33" s="313" t="str">
        <f t="shared" si="2"/>
        <v/>
      </c>
      <c r="K33" s="314" t="str">
        <f t="shared" si="3"/>
        <v/>
      </c>
      <c r="L33" s="315" t="str">
        <f>IF('1042Bf Données de base trav.'!S29="","",'1042Bf Données de base trav.'!S29)</f>
        <v/>
      </c>
      <c r="M33" s="316" t="str">
        <f t="shared" si="19"/>
        <v/>
      </c>
      <c r="N33" s="317" t="str">
        <f t="shared" si="20"/>
        <v/>
      </c>
      <c r="O33" s="318" t="str">
        <f t="shared" si="21"/>
        <v/>
      </c>
      <c r="P33" s="319" t="str">
        <f t="shared" si="22"/>
        <v/>
      </c>
      <c r="Q33" s="309" t="str">
        <f t="shared" si="23"/>
        <v/>
      </c>
      <c r="R33" s="320" t="str">
        <f t="shared" si="24"/>
        <v/>
      </c>
      <c r="S33" s="317" t="str">
        <f t="shared" si="25"/>
        <v/>
      </c>
      <c r="T33" s="315" t="str">
        <f>IF(R33="","",MAX((O33-AR33)*'1042Af Demande'!$B$31,0))</f>
        <v/>
      </c>
      <c r="U33" s="321" t="str">
        <f t="shared" si="26"/>
        <v/>
      </c>
      <c r="V33" s="377"/>
      <c r="W33" s="378"/>
      <c r="X33" s="158" t="str">
        <f>IF('1042Bf Données de base trav.'!M29="","",'1042Bf Données de base trav.'!M29)</f>
        <v/>
      </c>
      <c r="Y33" s="379" t="str">
        <f t="shared" si="4"/>
        <v/>
      </c>
      <c r="Z33" s="380" t="str">
        <f>IF(A33="","",'1042Bf Données de base trav.'!Q29-'1042Bf Données de base trav.'!R29)</f>
        <v/>
      </c>
      <c r="AA33" s="380" t="str">
        <f t="shared" si="5"/>
        <v/>
      </c>
      <c r="AB33" s="381" t="str">
        <f t="shared" si="6"/>
        <v/>
      </c>
      <c r="AC33" s="381" t="str">
        <f t="shared" si="7"/>
        <v/>
      </c>
      <c r="AD33" s="381" t="str">
        <f t="shared" si="8"/>
        <v/>
      </c>
      <c r="AE33" s="382" t="str">
        <f t="shared" si="9"/>
        <v/>
      </c>
      <c r="AF33" s="382" t="str">
        <f>IF(K33="","",K33*AF$8 - MAX('1042Bf Données de base trav.'!S29-M33,0))</f>
        <v/>
      </c>
      <c r="AG33" s="382" t="str">
        <f t="shared" si="10"/>
        <v/>
      </c>
      <c r="AH33" s="382" t="str">
        <f t="shared" si="11"/>
        <v/>
      </c>
      <c r="AI33" s="382" t="str">
        <f t="shared" si="12"/>
        <v/>
      </c>
      <c r="AJ33" s="382" t="str">
        <f>IF(OR($C33="",K33="",O33=""),"",MAX(P33+'1042Bf Données de base trav.'!T29-O33,0))</f>
        <v/>
      </c>
      <c r="AK33" s="382" t="str">
        <f>IF('1042Bf Données de base trav.'!T29="","",'1042Bf Données de base trav.'!T29)</f>
        <v/>
      </c>
      <c r="AL33" s="382" t="str">
        <f t="shared" si="13"/>
        <v/>
      </c>
      <c r="AM33" s="383" t="str">
        <f t="shared" si="14"/>
        <v/>
      </c>
      <c r="AN33" s="384" t="str">
        <f t="shared" si="15"/>
        <v/>
      </c>
      <c r="AO33" s="382" t="str">
        <f t="shared" si="16"/>
        <v/>
      </c>
      <c r="AP33" s="382" t="str">
        <f>IF(E33="","",'1042Bf Données de base trav.'!P29)</f>
        <v/>
      </c>
      <c r="AQ33" s="385">
        <f>IF('1042Bf Données de base trav.'!Y29&gt;0,AG33,0)</f>
        <v>0</v>
      </c>
      <c r="AR33" s="386">
        <f>IF('1042Bf Données de base trav.'!Y29&gt;0,'1042Bf Données de base trav.'!T29,0)</f>
        <v>0</v>
      </c>
      <c r="AS33" s="382" t="str">
        <f t="shared" si="17"/>
        <v/>
      </c>
      <c r="AT33" s="382">
        <f>'1042Bf Données de base trav.'!P29</f>
        <v>0</v>
      </c>
      <c r="AU33" s="382">
        <f t="shared" si="18"/>
        <v>0</v>
      </c>
    </row>
    <row r="34" spans="1:47" s="57" customFormat="1" ht="16.899999999999999" customHeight="1">
      <c r="A34" s="402" t="str">
        <f>IF('1042Bf Données de base trav.'!A30="","",'1042Bf Données de base trav.'!A30)</f>
        <v/>
      </c>
      <c r="B34" s="409" t="str">
        <f>IF('1042Bf Données de base trav.'!B30="","",'1042Bf Données de base trav.'!B30)</f>
        <v/>
      </c>
      <c r="C34" s="403" t="str">
        <f>IF('1042Bf Données de base trav.'!C30="","",'1042Bf Données de base trav.'!C30)</f>
        <v/>
      </c>
      <c r="D34" s="310" t="str">
        <f>IF('1042Bf Données de base trav.'!AJ30="","",'1042Bf Données de base trav.'!AJ30)</f>
        <v/>
      </c>
      <c r="E34" s="306" t="str">
        <f>IF('1042Bf Données de base trav.'!N30="","",'1042Bf Données de base trav.'!N30)</f>
        <v/>
      </c>
      <c r="F34" s="308" t="str">
        <f>IF('1042Bf Données de base trav.'!O30="","",'1042Bf Données de base trav.'!O30)</f>
        <v/>
      </c>
      <c r="G34" s="307" t="str">
        <f>IF('1042Bf Données de base trav.'!P30="","",'1042Bf Données de base trav.'!P30)</f>
        <v/>
      </c>
      <c r="H34" s="311" t="str">
        <f>IF('1042Bf Données de base trav.'!Q30="","",'1042Bf Données de base trav.'!Q30)</f>
        <v/>
      </c>
      <c r="I34" s="312" t="str">
        <f>IF('1042Bf Données de base trav.'!R30="","",'1042Bf Données de base trav.'!R30)</f>
        <v/>
      </c>
      <c r="J34" s="313" t="str">
        <f t="shared" si="2"/>
        <v/>
      </c>
      <c r="K34" s="314" t="str">
        <f t="shared" si="3"/>
        <v/>
      </c>
      <c r="L34" s="315" t="str">
        <f>IF('1042Bf Données de base trav.'!S30="","",'1042Bf Données de base trav.'!S30)</f>
        <v/>
      </c>
      <c r="M34" s="316" t="str">
        <f t="shared" si="19"/>
        <v/>
      </c>
      <c r="N34" s="317" t="str">
        <f t="shared" si="20"/>
        <v/>
      </c>
      <c r="O34" s="318" t="str">
        <f t="shared" si="21"/>
        <v/>
      </c>
      <c r="P34" s="319" t="str">
        <f t="shared" si="22"/>
        <v/>
      </c>
      <c r="Q34" s="309" t="str">
        <f t="shared" si="23"/>
        <v/>
      </c>
      <c r="R34" s="320" t="str">
        <f t="shared" si="24"/>
        <v/>
      </c>
      <c r="S34" s="317" t="str">
        <f t="shared" si="25"/>
        <v/>
      </c>
      <c r="T34" s="315" t="str">
        <f>IF(R34="","",MAX((O34-AR34)*'1042Af Demande'!$B$31,0))</f>
        <v/>
      </c>
      <c r="U34" s="321" t="str">
        <f t="shared" si="26"/>
        <v/>
      </c>
      <c r="V34" s="377"/>
      <c r="W34" s="378"/>
      <c r="X34" s="158" t="str">
        <f>IF('1042Bf Données de base trav.'!M30="","",'1042Bf Données de base trav.'!M30)</f>
        <v/>
      </c>
      <c r="Y34" s="379" t="str">
        <f t="shared" si="4"/>
        <v/>
      </c>
      <c r="Z34" s="380" t="str">
        <f>IF(A34="","",'1042Bf Données de base trav.'!Q30-'1042Bf Données de base trav.'!R30)</f>
        <v/>
      </c>
      <c r="AA34" s="380" t="str">
        <f t="shared" si="5"/>
        <v/>
      </c>
      <c r="AB34" s="381" t="str">
        <f t="shared" si="6"/>
        <v/>
      </c>
      <c r="AC34" s="381" t="str">
        <f t="shared" si="7"/>
        <v/>
      </c>
      <c r="AD34" s="381" t="str">
        <f t="shared" si="8"/>
        <v/>
      </c>
      <c r="AE34" s="382" t="str">
        <f t="shared" si="9"/>
        <v/>
      </c>
      <c r="AF34" s="382" t="str">
        <f>IF(K34="","",K34*AF$8 - MAX('1042Bf Données de base trav.'!S30-M34,0))</f>
        <v/>
      </c>
      <c r="AG34" s="382" t="str">
        <f t="shared" si="10"/>
        <v/>
      </c>
      <c r="AH34" s="382" t="str">
        <f t="shared" si="11"/>
        <v/>
      </c>
      <c r="AI34" s="382" t="str">
        <f t="shared" si="12"/>
        <v/>
      </c>
      <c r="AJ34" s="382" t="str">
        <f>IF(OR($C34="",K34="",O34=""),"",MAX(P34+'1042Bf Données de base trav.'!T30-O34,0))</f>
        <v/>
      </c>
      <c r="AK34" s="382" t="str">
        <f>IF('1042Bf Données de base trav.'!T30="","",'1042Bf Données de base trav.'!T30)</f>
        <v/>
      </c>
      <c r="AL34" s="382" t="str">
        <f t="shared" si="13"/>
        <v/>
      </c>
      <c r="AM34" s="383" t="str">
        <f t="shared" si="14"/>
        <v/>
      </c>
      <c r="AN34" s="384" t="str">
        <f t="shared" si="15"/>
        <v/>
      </c>
      <c r="AO34" s="382" t="str">
        <f t="shared" si="16"/>
        <v/>
      </c>
      <c r="AP34" s="382" t="str">
        <f>IF(E34="","",'1042Bf Données de base trav.'!P30)</f>
        <v/>
      </c>
      <c r="AQ34" s="385">
        <f>IF('1042Bf Données de base trav.'!Y30&gt;0,AG34,0)</f>
        <v>0</v>
      </c>
      <c r="AR34" s="386">
        <f>IF('1042Bf Données de base trav.'!Y30&gt;0,'1042Bf Données de base trav.'!T30,0)</f>
        <v>0</v>
      </c>
      <c r="AS34" s="382" t="str">
        <f t="shared" si="17"/>
        <v/>
      </c>
      <c r="AT34" s="382">
        <f>'1042Bf Données de base trav.'!P30</f>
        <v>0</v>
      </c>
      <c r="AU34" s="382">
        <f t="shared" si="18"/>
        <v>0</v>
      </c>
    </row>
    <row r="35" spans="1:47" s="57" customFormat="1" ht="16.899999999999999" customHeight="1">
      <c r="A35" s="402" t="str">
        <f>IF('1042Bf Données de base trav.'!A31="","",'1042Bf Données de base trav.'!A31)</f>
        <v/>
      </c>
      <c r="B35" s="409" t="str">
        <f>IF('1042Bf Données de base trav.'!B31="","",'1042Bf Données de base trav.'!B31)</f>
        <v/>
      </c>
      <c r="C35" s="403" t="str">
        <f>IF('1042Bf Données de base trav.'!C31="","",'1042Bf Données de base trav.'!C31)</f>
        <v/>
      </c>
      <c r="D35" s="310" t="str">
        <f>IF('1042Bf Données de base trav.'!AJ31="","",'1042Bf Données de base trav.'!AJ31)</f>
        <v/>
      </c>
      <c r="E35" s="306" t="str">
        <f>IF('1042Bf Données de base trav.'!N31="","",'1042Bf Données de base trav.'!N31)</f>
        <v/>
      </c>
      <c r="F35" s="308" t="str">
        <f>IF('1042Bf Données de base trav.'!O31="","",'1042Bf Données de base trav.'!O31)</f>
        <v/>
      </c>
      <c r="G35" s="307" t="str">
        <f>IF('1042Bf Données de base trav.'!P31="","",'1042Bf Données de base trav.'!P31)</f>
        <v/>
      </c>
      <c r="H35" s="311" t="str">
        <f>IF('1042Bf Données de base trav.'!Q31="","",'1042Bf Données de base trav.'!Q31)</f>
        <v/>
      </c>
      <c r="I35" s="312" t="str">
        <f>IF('1042Bf Données de base trav.'!R31="","",'1042Bf Données de base trav.'!R31)</f>
        <v/>
      </c>
      <c r="J35" s="313" t="str">
        <f t="shared" si="2"/>
        <v/>
      </c>
      <c r="K35" s="314" t="str">
        <f t="shared" si="3"/>
        <v/>
      </c>
      <c r="L35" s="315" t="str">
        <f>IF('1042Bf Données de base trav.'!S31="","",'1042Bf Données de base trav.'!S31)</f>
        <v/>
      </c>
      <c r="M35" s="316" t="str">
        <f t="shared" si="19"/>
        <v/>
      </c>
      <c r="N35" s="317" t="str">
        <f t="shared" si="20"/>
        <v/>
      </c>
      <c r="O35" s="318" t="str">
        <f t="shared" si="21"/>
        <v/>
      </c>
      <c r="P35" s="319" t="str">
        <f t="shared" si="22"/>
        <v/>
      </c>
      <c r="Q35" s="309" t="str">
        <f t="shared" si="23"/>
        <v/>
      </c>
      <c r="R35" s="320" t="str">
        <f t="shared" si="24"/>
        <v/>
      </c>
      <c r="S35" s="317" t="str">
        <f t="shared" si="25"/>
        <v/>
      </c>
      <c r="T35" s="315" t="str">
        <f>IF(R35="","",MAX((O35-AR35)*'1042Af Demande'!$B$31,0))</f>
        <v/>
      </c>
      <c r="U35" s="321" t="str">
        <f t="shared" si="26"/>
        <v/>
      </c>
      <c r="V35" s="377"/>
      <c r="W35" s="378"/>
      <c r="X35" s="158" t="str">
        <f>IF('1042Bf Données de base trav.'!M31="","",'1042Bf Données de base trav.'!M31)</f>
        <v/>
      </c>
      <c r="Y35" s="379" t="str">
        <f t="shared" si="4"/>
        <v/>
      </c>
      <c r="Z35" s="380" t="str">
        <f>IF(A35="","",'1042Bf Données de base trav.'!Q31-'1042Bf Données de base trav.'!R31)</f>
        <v/>
      </c>
      <c r="AA35" s="380" t="str">
        <f t="shared" si="5"/>
        <v/>
      </c>
      <c r="AB35" s="381" t="str">
        <f t="shared" si="6"/>
        <v/>
      </c>
      <c r="AC35" s="381" t="str">
        <f t="shared" si="7"/>
        <v/>
      </c>
      <c r="AD35" s="381" t="str">
        <f t="shared" si="8"/>
        <v/>
      </c>
      <c r="AE35" s="382" t="str">
        <f t="shared" si="9"/>
        <v/>
      </c>
      <c r="AF35" s="382" t="str">
        <f>IF(K35="","",K35*AF$8 - MAX('1042Bf Données de base trav.'!S31-M35,0))</f>
        <v/>
      </c>
      <c r="AG35" s="382" t="str">
        <f t="shared" si="10"/>
        <v/>
      </c>
      <c r="AH35" s="382" t="str">
        <f t="shared" si="11"/>
        <v/>
      </c>
      <c r="AI35" s="382" t="str">
        <f t="shared" si="12"/>
        <v/>
      </c>
      <c r="AJ35" s="382" t="str">
        <f>IF(OR($C35="",K35="",O35=""),"",MAX(P35+'1042Bf Données de base trav.'!T31-O35,0))</f>
        <v/>
      </c>
      <c r="AK35" s="382" t="str">
        <f>IF('1042Bf Données de base trav.'!T31="","",'1042Bf Données de base trav.'!T31)</f>
        <v/>
      </c>
      <c r="AL35" s="382" t="str">
        <f t="shared" si="13"/>
        <v/>
      </c>
      <c r="AM35" s="383" t="str">
        <f t="shared" si="14"/>
        <v/>
      </c>
      <c r="AN35" s="384" t="str">
        <f t="shared" si="15"/>
        <v/>
      </c>
      <c r="AO35" s="382" t="str">
        <f t="shared" si="16"/>
        <v/>
      </c>
      <c r="AP35" s="382" t="str">
        <f>IF(E35="","",'1042Bf Données de base trav.'!P31)</f>
        <v/>
      </c>
      <c r="AQ35" s="385">
        <f>IF('1042Bf Données de base trav.'!Y31&gt;0,AG35,0)</f>
        <v>0</v>
      </c>
      <c r="AR35" s="386">
        <f>IF('1042Bf Données de base trav.'!Y31&gt;0,'1042Bf Données de base trav.'!T31,0)</f>
        <v>0</v>
      </c>
      <c r="AS35" s="382" t="str">
        <f t="shared" si="17"/>
        <v/>
      </c>
      <c r="AT35" s="382">
        <f>'1042Bf Données de base trav.'!P31</f>
        <v>0</v>
      </c>
      <c r="AU35" s="382">
        <f t="shared" si="18"/>
        <v>0</v>
      </c>
    </row>
    <row r="36" spans="1:47" s="57" customFormat="1" ht="16.899999999999999" customHeight="1">
      <c r="A36" s="402" t="str">
        <f>IF('1042Bf Données de base trav.'!A32="","",'1042Bf Données de base trav.'!A32)</f>
        <v/>
      </c>
      <c r="B36" s="409" t="str">
        <f>IF('1042Bf Données de base trav.'!B32="","",'1042Bf Données de base trav.'!B32)</f>
        <v/>
      </c>
      <c r="C36" s="403" t="str">
        <f>IF('1042Bf Données de base trav.'!C32="","",'1042Bf Données de base trav.'!C32)</f>
        <v/>
      </c>
      <c r="D36" s="310" t="str">
        <f>IF('1042Bf Données de base trav.'!AJ32="","",'1042Bf Données de base trav.'!AJ32)</f>
        <v/>
      </c>
      <c r="E36" s="306" t="str">
        <f>IF('1042Bf Données de base trav.'!N32="","",'1042Bf Données de base trav.'!N32)</f>
        <v/>
      </c>
      <c r="F36" s="308" t="str">
        <f>IF('1042Bf Données de base trav.'!O32="","",'1042Bf Données de base trav.'!O32)</f>
        <v/>
      </c>
      <c r="G36" s="307" t="str">
        <f>IF('1042Bf Données de base trav.'!P32="","",'1042Bf Données de base trav.'!P32)</f>
        <v/>
      </c>
      <c r="H36" s="311" t="str">
        <f>IF('1042Bf Données de base trav.'!Q32="","",'1042Bf Données de base trav.'!Q32)</f>
        <v/>
      </c>
      <c r="I36" s="312" t="str">
        <f>IF('1042Bf Données de base trav.'!R32="","",'1042Bf Données de base trav.'!R32)</f>
        <v/>
      </c>
      <c r="J36" s="313" t="str">
        <f t="shared" si="2"/>
        <v/>
      </c>
      <c r="K36" s="314" t="str">
        <f t="shared" si="3"/>
        <v/>
      </c>
      <c r="L36" s="315" t="str">
        <f>IF('1042Bf Données de base trav.'!S32="","",'1042Bf Données de base trav.'!S32)</f>
        <v/>
      </c>
      <c r="M36" s="316" t="str">
        <f t="shared" si="19"/>
        <v/>
      </c>
      <c r="N36" s="317" t="str">
        <f t="shared" si="20"/>
        <v/>
      </c>
      <c r="O36" s="318" t="str">
        <f t="shared" si="21"/>
        <v/>
      </c>
      <c r="P36" s="319" t="str">
        <f t="shared" si="22"/>
        <v/>
      </c>
      <c r="Q36" s="309" t="str">
        <f t="shared" si="23"/>
        <v/>
      </c>
      <c r="R36" s="320" t="str">
        <f t="shared" si="24"/>
        <v/>
      </c>
      <c r="S36" s="317" t="str">
        <f t="shared" si="25"/>
        <v/>
      </c>
      <c r="T36" s="315" t="str">
        <f>IF(R36="","",MAX((O36-AR36)*'1042Af Demande'!$B$31,0))</f>
        <v/>
      </c>
      <c r="U36" s="321" t="str">
        <f t="shared" si="26"/>
        <v/>
      </c>
      <c r="V36" s="377"/>
      <c r="W36" s="378"/>
      <c r="X36" s="158" t="str">
        <f>IF('1042Bf Données de base trav.'!M32="","",'1042Bf Données de base trav.'!M32)</f>
        <v/>
      </c>
      <c r="Y36" s="379" t="str">
        <f t="shared" si="4"/>
        <v/>
      </c>
      <c r="Z36" s="380" t="str">
        <f>IF(A36="","",'1042Bf Données de base trav.'!Q32-'1042Bf Données de base trav.'!R32)</f>
        <v/>
      </c>
      <c r="AA36" s="380" t="str">
        <f t="shared" si="5"/>
        <v/>
      </c>
      <c r="AB36" s="381" t="str">
        <f t="shared" si="6"/>
        <v/>
      </c>
      <c r="AC36" s="381" t="str">
        <f t="shared" si="7"/>
        <v/>
      </c>
      <c r="AD36" s="381" t="str">
        <f t="shared" si="8"/>
        <v/>
      </c>
      <c r="AE36" s="382" t="str">
        <f t="shared" si="9"/>
        <v/>
      </c>
      <c r="AF36" s="382" t="str">
        <f>IF(K36="","",K36*AF$8 - MAX('1042Bf Données de base trav.'!S32-M36,0))</f>
        <v/>
      </c>
      <c r="AG36" s="382" t="str">
        <f t="shared" si="10"/>
        <v/>
      </c>
      <c r="AH36" s="382" t="str">
        <f t="shared" si="11"/>
        <v/>
      </c>
      <c r="AI36" s="382" t="str">
        <f t="shared" si="12"/>
        <v/>
      </c>
      <c r="AJ36" s="382" t="str">
        <f>IF(OR($C36="",K36="",O36=""),"",MAX(P36+'1042Bf Données de base trav.'!T32-O36,0))</f>
        <v/>
      </c>
      <c r="AK36" s="382" t="str">
        <f>IF('1042Bf Données de base trav.'!T32="","",'1042Bf Données de base trav.'!T32)</f>
        <v/>
      </c>
      <c r="AL36" s="382" t="str">
        <f t="shared" si="13"/>
        <v/>
      </c>
      <c r="AM36" s="383" t="str">
        <f t="shared" si="14"/>
        <v/>
      </c>
      <c r="AN36" s="384" t="str">
        <f t="shared" si="15"/>
        <v/>
      </c>
      <c r="AO36" s="382" t="str">
        <f t="shared" si="16"/>
        <v/>
      </c>
      <c r="AP36" s="382" t="str">
        <f>IF(E36="","",'1042Bf Données de base trav.'!P32)</f>
        <v/>
      </c>
      <c r="AQ36" s="385">
        <f>IF('1042Bf Données de base trav.'!Y32&gt;0,AG36,0)</f>
        <v>0</v>
      </c>
      <c r="AR36" s="386">
        <f>IF('1042Bf Données de base trav.'!Y32&gt;0,'1042Bf Données de base trav.'!T32,0)</f>
        <v>0</v>
      </c>
      <c r="AS36" s="382" t="str">
        <f t="shared" si="17"/>
        <v/>
      </c>
      <c r="AT36" s="382">
        <f>'1042Bf Données de base trav.'!P32</f>
        <v>0</v>
      </c>
      <c r="AU36" s="382">
        <f t="shared" si="18"/>
        <v>0</v>
      </c>
    </row>
    <row r="37" spans="1:47" s="57" customFormat="1" ht="16.899999999999999" customHeight="1">
      <c r="A37" s="402" t="str">
        <f>IF('1042Bf Données de base trav.'!A33="","",'1042Bf Données de base trav.'!A33)</f>
        <v/>
      </c>
      <c r="B37" s="409" t="str">
        <f>IF('1042Bf Données de base trav.'!B33="","",'1042Bf Données de base trav.'!B33)</f>
        <v/>
      </c>
      <c r="C37" s="403" t="str">
        <f>IF('1042Bf Données de base trav.'!C33="","",'1042Bf Données de base trav.'!C33)</f>
        <v/>
      </c>
      <c r="D37" s="310" t="str">
        <f>IF('1042Bf Données de base trav.'!AJ33="","",'1042Bf Données de base trav.'!AJ33)</f>
        <v/>
      </c>
      <c r="E37" s="306" t="str">
        <f>IF('1042Bf Données de base trav.'!N33="","",'1042Bf Données de base trav.'!N33)</f>
        <v/>
      </c>
      <c r="F37" s="308" t="str">
        <f>IF('1042Bf Données de base trav.'!O33="","",'1042Bf Données de base trav.'!O33)</f>
        <v/>
      </c>
      <c r="G37" s="307" t="str">
        <f>IF('1042Bf Données de base trav.'!P33="","",'1042Bf Données de base trav.'!P33)</f>
        <v/>
      </c>
      <c r="H37" s="311" t="str">
        <f>IF('1042Bf Données de base trav.'!Q33="","",'1042Bf Données de base trav.'!Q33)</f>
        <v/>
      </c>
      <c r="I37" s="312" t="str">
        <f>IF('1042Bf Données de base trav.'!R33="","",'1042Bf Données de base trav.'!R33)</f>
        <v/>
      </c>
      <c r="J37" s="313" t="str">
        <f t="shared" si="2"/>
        <v/>
      </c>
      <c r="K37" s="314" t="str">
        <f t="shared" si="3"/>
        <v/>
      </c>
      <c r="L37" s="315" t="str">
        <f>IF('1042Bf Données de base trav.'!S33="","",'1042Bf Données de base trav.'!S33)</f>
        <v/>
      </c>
      <c r="M37" s="316" t="str">
        <f t="shared" si="19"/>
        <v/>
      </c>
      <c r="N37" s="317" t="str">
        <f t="shared" si="20"/>
        <v/>
      </c>
      <c r="O37" s="318" t="str">
        <f t="shared" si="21"/>
        <v/>
      </c>
      <c r="P37" s="319" t="str">
        <f t="shared" si="22"/>
        <v/>
      </c>
      <c r="Q37" s="309" t="str">
        <f t="shared" si="23"/>
        <v/>
      </c>
      <c r="R37" s="320" t="str">
        <f t="shared" si="24"/>
        <v/>
      </c>
      <c r="S37" s="317" t="str">
        <f t="shared" si="25"/>
        <v/>
      </c>
      <c r="T37" s="315" t="str">
        <f>IF(R37="","",MAX((O37-AR37)*'1042Af Demande'!$B$31,0))</f>
        <v/>
      </c>
      <c r="U37" s="321" t="str">
        <f t="shared" si="26"/>
        <v/>
      </c>
      <c r="V37" s="377"/>
      <c r="W37" s="378"/>
      <c r="X37" s="158" t="str">
        <f>IF('1042Bf Données de base trav.'!M33="","",'1042Bf Données de base trav.'!M33)</f>
        <v/>
      </c>
      <c r="Y37" s="379" t="str">
        <f t="shared" si="4"/>
        <v/>
      </c>
      <c r="Z37" s="380" t="str">
        <f>IF(A37="","",'1042Bf Données de base trav.'!Q33-'1042Bf Données de base trav.'!R33)</f>
        <v/>
      </c>
      <c r="AA37" s="380" t="str">
        <f t="shared" si="5"/>
        <v/>
      </c>
      <c r="AB37" s="381" t="str">
        <f t="shared" si="6"/>
        <v/>
      </c>
      <c r="AC37" s="381" t="str">
        <f t="shared" si="7"/>
        <v/>
      </c>
      <c r="AD37" s="381" t="str">
        <f t="shared" si="8"/>
        <v/>
      </c>
      <c r="AE37" s="382" t="str">
        <f t="shared" si="9"/>
        <v/>
      </c>
      <c r="AF37" s="382" t="str">
        <f>IF(K37="","",K37*AF$8 - MAX('1042Bf Données de base trav.'!S33-M37,0))</f>
        <v/>
      </c>
      <c r="AG37" s="382" t="str">
        <f t="shared" si="10"/>
        <v/>
      </c>
      <c r="AH37" s="382" t="str">
        <f t="shared" si="11"/>
        <v/>
      </c>
      <c r="AI37" s="382" t="str">
        <f t="shared" si="12"/>
        <v/>
      </c>
      <c r="AJ37" s="382" t="str">
        <f>IF(OR($C37="",K37="",O37=""),"",MAX(P37+'1042Bf Données de base trav.'!T33-O37,0))</f>
        <v/>
      </c>
      <c r="AK37" s="382" t="str">
        <f>IF('1042Bf Données de base trav.'!T33="","",'1042Bf Données de base trav.'!T33)</f>
        <v/>
      </c>
      <c r="AL37" s="382" t="str">
        <f t="shared" si="13"/>
        <v/>
      </c>
      <c r="AM37" s="383" t="str">
        <f t="shared" si="14"/>
        <v/>
      </c>
      <c r="AN37" s="384" t="str">
        <f t="shared" si="15"/>
        <v/>
      </c>
      <c r="AO37" s="382" t="str">
        <f t="shared" si="16"/>
        <v/>
      </c>
      <c r="AP37" s="382" t="str">
        <f>IF(E37="","",'1042Bf Données de base trav.'!P33)</f>
        <v/>
      </c>
      <c r="AQ37" s="385">
        <f>IF('1042Bf Données de base trav.'!Y33&gt;0,AG37,0)</f>
        <v>0</v>
      </c>
      <c r="AR37" s="386">
        <f>IF('1042Bf Données de base trav.'!Y33&gt;0,'1042Bf Données de base trav.'!T33,0)</f>
        <v>0</v>
      </c>
      <c r="AS37" s="382" t="str">
        <f t="shared" si="17"/>
        <v/>
      </c>
      <c r="AT37" s="382">
        <f>'1042Bf Données de base trav.'!P33</f>
        <v>0</v>
      </c>
      <c r="AU37" s="382">
        <f t="shared" si="18"/>
        <v>0</v>
      </c>
    </row>
    <row r="38" spans="1:47" s="57" customFormat="1" ht="16.899999999999999" customHeight="1">
      <c r="A38" s="402" t="str">
        <f>IF('1042Bf Données de base trav.'!A34="","",'1042Bf Données de base trav.'!A34)</f>
        <v/>
      </c>
      <c r="B38" s="409" t="str">
        <f>IF('1042Bf Données de base trav.'!B34="","",'1042Bf Données de base trav.'!B34)</f>
        <v/>
      </c>
      <c r="C38" s="403" t="str">
        <f>IF('1042Bf Données de base trav.'!C34="","",'1042Bf Données de base trav.'!C34)</f>
        <v/>
      </c>
      <c r="D38" s="310" t="str">
        <f>IF('1042Bf Données de base trav.'!AJ34="","",'1042Bf Données de base trav.'!AJ34)</f>
        <v/>
      </c>
      <c r="E38" s="306" t="str">
        <f>IF('1042Bf Données de base trav.'!N34="","",'1042Bf Données de base trav.'!N34)</f>
        <v/>
      </c>
      <c r="F38" s="308" t="str">
        <f>IF('1042Bf Données de base trav.'!O34="","",'1042Bf Données de base trav.'!O34)</f>
        <v/>
      </c>
      <c r="G38" s="307" t="str">
        <f>IF('1042Bf Données de base trav.'!P34="","",'1042Bf Données de base trav.'!P34)</f>
        <v/>
      </c>
      <c r="H38" s="311" t="str">
        <f>IF('1042Bf Données de base trav.'!Q34="","",'1042Bf Données de base trav.'!Q34)</f>
        <v/>
      </c>
      <c r="I38" s="312" t="str">
        <f>IF('1042Bf Données de base trav.'!R34="","",'1042Bf Données de base trav.'!R34)</f>
        <v/>
      </c>
      <c r="J38" s="313" t="str">
        <f t="shared" si="2"/>
        <v/>
      </c>
      <c r="K38" s="314" t="str">
        <f t="shared" si="3"/>
        <v/>
      </c>
      <c r="L38" s="315" t="str">
        <f>IF('1042Bf Données de base trav.'!S34="","",'1042Bf Données de base trav.'!S34)</f>
        <v/>
      </c>
      <c r="M38" s="316" t="str">
        <f t="shared" si="19"/>
        <v/>
      </c>
      <c r="N38" s="317" t="str">
        <f t="shared" si="20"/>
        <v/>
      </c>
      <c r="O38" s="318" t="str">
        <f t="shared" si="21"/>
        <v/>
      </c>
      <c r="P38" s="319" t="str">
        <f t="shared" si="22"/>
        <v/>
      </c>
      <c r="Q38" s="309" t="str">
        <f t="shared" si="23"/>
        <v/>
      </c>
      <c r="R38" s="320" t="str">
        <f t="shared" si="24"/>
        <v/>
      </c>
      <c r="S38" s="317" t="str">
        <f t="shared" si="25"/>
        <v/>
      </c>
      <c r="T38" s="315" t="str">
        <f>IF(R38="","",MAX((O38-AR38)*'1042Af Demande'!$B$31,0))</f>
        <v/>
      </c>
      <c r="U38" s="321" t="str">
        <f t="shared" si="26"/>
        <v/>
      </c>
      <c r="V38" s="377"/>
      <c r="W38" s="378"/>
      <c r="X38" s="158" t="str">
        <f>IF('1042Bf Données de base trav.'!M34="","",'1042Bf Données de base trav.'!M34)</f>
        <v/>
      </c>
      <c r="Y38" s="379" t="str">
        <f t="shared" si="4"/>
        <v/>
      </c>
      <c r="Z38" s="380" t="str">
        <f>IF(A38="","",'1042Bf Données de base trav.'!Q34-'1042Bf Données de base trav.'!R34)</f>
        <v/>
      </c>
      <c r="AA38" s="380" t="str">
        <f t="shared" si="5"/>
        <v/>
      </c>
      <c r="AB38" s="381" t="str">
        <f t="shared" si="6"/>
        <v/>
      </c>
      <c r="AC38" s="381" t="str">
        <f t="shared" si="7"/>
        <v/>
      </c>
      <c r="AD38" s="381" t="str">
        <f t="shared" si="8"/>
        <v/>
      </c>
      <c r="AE38" s="382" t="str">
        <f t="shared" si="9"/>
        <v/>
      </c>
      <c r="AF38" s="382" t="str">
        <f>IF(K38="","",K38*AF$8 - MAX('1042Bf Données de base trav.'!S34-M38,0))</f>
        <v/>
      </c>
      <c r="AG38" s="382" t="str">
        <f t="shared" si="10"/>
        <v/>
      </c>
      <c r="AH38" s="382" t="str">
        <f t="shared" si="11"/>
        <v/>
      </c>
      <c r="AI38" s="382" t="str">
        <f t="shared" si="12"/>
        <v/>
      </c>
      <c r="AJ38" s="382" t="str">
        <f>IF(OR($C38="",K38="",O38=""),"",MAX(P38+'1042Bf Données de base trav.'!T34-O38,0))</f>
        <v/>
      </c>
      <c r="AK38" s="382" t="str">
        <f>IF('1042Bf Données de base trav.'!T34="","",'1042Bf Données de base trav.'!T34)</f>
        <v/>
      </c>
      <c r="AL38" s="382" t="str">
        <f t="shared" si="13"/>
        <v/>
      </c>
      <c r="AM38" s="383" t="str">
        <f t="shared" si="14"/>
        <v/>
      </c>
      <c r="AN38" s="384" t="str">
        <f t="shared" si="15"/>
        <v/>
      </c>
      <c r="AO38" s="382" t="str">
        <f t="shared" si="16"/>
        <v/>
      </c>
      <c r="AP38" s="382" t="str">
        <f>IF(E38="","",'1042Bf Données de base trav.'!P34)</f>
        <v/>
      </c>
      <c r="AQ38" s="385">
        <f>IF('1042Bf Données de base trav.'!Y34&gt;0,AG38,0)</f>
        <v>0</v>
      </c>
      <c r="AR38" s="386">
        <f>IF('1042Bf Données de base trav.'!Y34&gt;0,'1042Bf Données de base trav.'!T34,0)</f>
        <v>0</v>
      </c>
      <c r="AS38" s="382" t="str">
        <f t="shared" si="17"/>
        <v/>
      </c>
      <c r="AT38" s="382">
        <f>'1042Bf Données de base trav.'!P34</f>
        <v>0</v>
      </c>
      <c r="AU38" s="382">
        <f t="shared" si="18"/>
        <v>0</v>
      </c>
    </row>
    <row r="39" spans="1:47" s="57" customFormat="1" ht="16.899999999999999" customHeight="1">
      <c r="A39" s="402" t="str">
        <f>IF('1042Bf Données de base trav.'!A35="","",'1042Bf Données de base trav.'!A35)</f>
        <v/>
      </c>
      <c r="B39" s="409" t="str">
        <f>IF('1042Bf Données de base trav.'!B35="","",'1042Bf Données de base trav.'!B35)</f>
        <v/>
      </c>
      <c r="C39" s="403" t="str">
        <f>IF('1042Bf Données de base trav.'!C35="","",'1042Bf Données de base trav.'!C35)</f>
        <v/>
      </c>
      <c r="D39" s="310" t="str">
        <f>IF('1042Bf Données de base trav.'!AJ35="","",'1042Bf Données de base trav.'!AJ35)</f>
        <v/>
      </c>
      <c r="E39" s="306" t="str">
        <f>IF('1042Bf Données de base trav.'!N35="","",'1042Bf Données de base trav.'!N35)</f>
        <v/>
      </c>
      <c r="F39" s="308" t="str">
        <f>IF('1042Bf Données de base trav.'!O35="","",'1042Bf Données de base trav.'!O35)</f>
        <v/>
      </c>
      <c r="G39" s="307" t="str">
        <f>IF('1042Bf Données de base trav.'!P35="","",'1042Bf Données de base trav.'!P35)</f>
        <v/>
      </c>
      <c r="H39" s="311" t="str">
        <f>IF('1042Bf Données de base trav.'!Q35="","",'1042Bf Données de base trav.'!Q35)</f>
        <v/>
      </c>
      <c r="I39" s="312" t="str">
        <f>IF('1042Bf Données de base trav.'!R35="","",'1042Bf Données de base trav.'!R35)</f>
        <v/>
      </c>
      <c r="J39" s="313" t="str">
        <f t="shared" si="2"/>
        <v/>
      </c>
      <c r="K39" s="314" t="str">
        <f t="shared" si="3"/>
        <v/>
      </c>
      <c r="L39" s="315" t="str">
        <f>IF('1042Bf Données de base trav.'!S35="","",'1042Bf Données de base trav.'!S35)</f>
        <v/>
      </c>
      <c r="M39" s="316" t="str">
        <f t="shared" si="19"/>
        <v/>
      </c>
      <c r="N39" s="317" t="str">
        <f t="shared" si="20"/>
        <v/>
      </c>
      <c r="O39" s="318" t="str">
        <f t="shared" si="21"/>
        <v/>
      </c>
      <c r="P39" s="319" t="str">
        <f t="shared" si="22"/>
        <v/>
      </c>
      <c r="Q39" s="309" t="str">
        <f t="shared" si="23"/>
        <v/>
      </c>
      <c r="R39" s="320" t="str">
        <f t="shared" si="24"/>
        <v/>
      </c>
      <c r="S39" s="317" t="str">
        <f t="shared" si="25"/>
        <v/>
      </c>
      <c r="T39" s="315" t="str">
        <f>IF(R39="","",MAX((O39-AR39)*'1042Af Demande'!$B$31,0))</f>
        <v/>
      </c>
      <c r="U39" s="321" t="str">
        <f t="shared" si="26"/>
        <v/>
      </c>
      <c r="V39" s="377"/>
      <c r="W39" s="378"/>
      <c r="X39" s="158" t="str">
        <f>IF('1042Bf Données de base trav.'!M35="","",'1042Bf Données de base trav.'!M35)</f>
        <v/>
      </c>
      <c r="Y39" s="379" t="str">
        <f t="shared" si="4"/>
        <v/>
      </c>
      <c r="Z39" s="380" t="str">
        <f>IF(A39="","",'1042Bf Données de base trav.'!Q35-'1042Bf Données de base trav.'!R35)</f>
        <v/>
      </c>
      <c r="AA39" s="380" t="str">
        <f t="shared" si="5"/>
        <v/>
      </c>
      <c r="AB39" s="381" t="str">
        <f t="shared" si="6"/>
        <v/>
      </c>
      <c r="AC39" s="381" t="str">
        <f t="shared" si="7"/>
        <v/>
      </c>
      <c r="AD39" s="381" t="str">
        <f t="shared" si="8"/>
        <v/>
      </c>
      <c r="AE39" s="382" t="str">
        <f t="shared" si="9"/>
        <v/>
      </c>
      <c r="AF39" s="382" t="str">
        <f>IF(K39="","",K39*AF$8 - MAX('1042Bf Données de base trav.'!S35-M39,0))</f>
        <v/>
      </c>
      <c r="AG39" s="382" t="str">
        <f t="shared" si="10"/>
        <v/>
      </c>
      <c r="AH39" s="382" t="str">
        <f t="shared" si="11"/>
        <v/>
      </c>
      <c r="AI39" s="382" t="str">
        <f t="shared" si="12"/>
        <v/>
      </c>
      <c r="AJ39" s="382" t="str">
        <f>IF(OR($C39="",K39="",O39=""),"",MAX(P39+'1042Bf Données de base trav.'!T35-O39,0))</f>
        <v/>
      </c>
      <c r="AK39" s="382" t="str">
        <f>IF('1042Bf Données de base trav.'!T35="","",'1042Bf Données de base trav.'!T35)</f>
        <v/>
      </c>
      <c r="AL39" s="382" t="str">
        <f t="shared" si="13"/>
        <v/>
      </c>
      <c r="AM39" s="383" t="str">
        <f t="shared" si="14"/>
        <v/>
      </c>
      <c r="AN39" s="384" t="str">
        <f t="shared" si="15"/>
        <v/>
      </c>
      <c r="AO39" s="382" t="str">
        <f t="shared" si="16"/>
        <v/>
      </c>
      <c r="AP39" s="382" t="str">
        <f>IF(E39="","",'1042Bf Données de base trav.'!P35)</f>
        <v/>
      </c>
      <c r="AQ39" s="385">
        <f>IF('1042Bf Données de base trav.'!Y35&gt;0,AG39,0)</f>
        <v>0</v>
      </c>
      <c r="AR39" s="386">
        <f>IF('1042Bf Données de base trav.'!Y35&gt;0,'1042Bf Données de base trav.'!T35,0)</f>
        <v>0</v>
      </c>
      <c r="AS39" s="382" t="str">
        <f t="shared" si="17"/>
        <v/>
      </c>
      <c r="AT39" s="382">
        <f>'1042Bf Données de base trav.'!P35</f>
        <v>0</v>
      </c>
      <c r="AU39" s="382">
        <f t="shared" si="18"/>
        <v>0</v>
      </c>
    </row>
    <row r="40" spans="1:47" s="57" customFormat="1" ht="16.899999999999999" customHeight="1">
      <c r="A40" s="402" t="str">
        <f>IF('1042Bf Données de base trav.'!A36="","",'1042Bf Données de base trav.'!A36)</f>
        <v/>
      </c>
      <c r="B40" s="409" t="str">
        <f>IF('1042Bf Données de base trav.'!B36="","",'1042Bf Données de base trav.'!B36)</f>
        <v/>
      </c>
      <c r="C40" s="403" t="str">
        <f>IF('1042Bf Données de base trav.'!C36="","",'1042Bf Données de base trav.'!C36)</f>
        <v/>
      </c>
      <c r="D40" s="310" t="str">
        <f>IF('1042Bf Données de base trav.'!AJ36="","",'1042Bf Données de base trav.'!AJ36)</f>
        <v/>
      </c>
      <c r="E40" s="306" t="str">
        <f>IF('1042Bf Données de base trav.'!N36="","",'1042Bf Données de base trav.'!N36)</f>
        <v/>
      </c>
      <c r="F40" s="308" t="str">
        <f>IF('1042Bf Données de base trav.'!O36="","",'1042Bf Données de base trav.'!O36)</f>
        <v/>
      </c>
      <c r="G40" s="307" t="str">
        <f>IF('1042Bf Données de base trav.'!P36="","",'1042Bf Données de base trav.'!P36)</f>
        <v/>
      </c>
      <c r="H40" s="311" t="str">
        <f>IF('1042Bf Données de base trav.'!Q36="","",'1042Bf Données de base trav.'!Q36)</f>
        <v/>
      </c>
      <c r="I40" s="312" t="str">
        <f>IF('1042Bf Données de base trav.'!R36="","",'1042Bf Données de base trav.'!R36)</f>
        <v/>
      </c>
      <c r="J40" s="313" t="str">
        <f t="shared" si="2"/>
        <v/>
      </c>
      <c r="K40" s="314" t="str">
        <f t="shared" si="3"/>
        <v/>
      </c>
      <c r="L40" s="315" t="str">
        <f>IF('1042Bf Données de base trav.'!S36="","",'1042Bf Données de base trav.'!S36)</f>
        <v/>
      </c>
      <c r="M40" s="316" t="str">
        <f t="shared" si="19"/>
        <v/>
      </c>
      <c r="N40" s="317" t="str">
        <f t="shared" si="20"/>
        <v/>
      </c>
      <c r="O40" s="318" t="str">
        <f t="shared" si="21"/>
        <v/>
      </c>
      <c r="P40" s="319" t="str">
        <f t="shared" si="22"/>
        <v/>
      </c>
      <c r="Q40" s="309" t="str">
        <f t="shared" si="23"/>
        <v/>
      </c>
      <c r="R40" s="320" t="str">
        <f t="shared" si="24"/>
        <v/>
      </c>
      <c r="S40" s="317" t="str">
        <f t="shared" si="25"/>
        <v/>
      </c>
      <c r="T40" s="315" t="str">
        <f>IF(R40="","",MAX((O40-AR40)*'1042Af Demande'!$B$31,0))</f>
        <v/>
      </c>
      <c r="U40" s="321" t="str">
        <f t="shared" si="26"/>
        <v/>
      </c>
      <c r="V40" s="377"/>
      <c r="W40" s="378"/>
      <c r="X40" s="158" t="str">
        <f>IF('1042Bf Données de base trav.'!M36="","",'1042Bf Données de base trav.'!M36)</f>
        <v/>
      </c>
      <c r="Y40" s="379" t="str">
        <f t="shared" si="4"/>
        <v/>
      </c>
      <c r="Z40" s="380" t="str">
        <f>IF(A40="","",'1042Bf Données de base trav.'!Q36-'1042Bf Données de base trav.'!R36)</f>
        <v/>
      </c>
      <c r="AA40" s="380" t="str">
        <f t="shared" si="5"/>
        <v/>
      </c>
      <c r="AB40" s="381" t="str">
        <f t="shared" si="6"/>
        <v/>
      </c>
      <c r="AC40" s="381" t="str">
        <f t="shared" si="7"/>
        <v/>
      </c>
      <c r="AD40" s="381" t="str">
        <f t="shared" si="8"/>
        <v/>
      </c>
      <c r="AE40" s="382" t="str">
        <f t="shared" si="9"/>
        <v/>
      </c>
      <c r="AF40" s="382" t="str">
        <f>IF(K40="","",K40*AF$8 - MAX('1042Bf Données de base trav.'!S36-M40,0))</f>
        <v/>
      </c>
      <c r="AG40" s="382" t="str">
        <f t="shared" si="10"/>
        <v/>
      </c>
      <c r="AH40" s="382" t="str">
        <f t="shared" si="11"/>
        <v/>
      </c>
      <c r="AI40" s="382" t="str">
        <f t="shared" si="12"/>
        <v/>
      </c>
      <c r="AJ40" s="382" t="str">
        <f>IF(OR($C40="",K40="",O40=""),"",MAX(P40+'1042Bf Données de base trav.'!T36-O40,0))</f>
        <v/>
      </c>
      <c r="AK40" s="382" t="str">
        <f>IF('1042Bf Données de base trav.'!T36="","",'1042Bf Données de base trav.'!T36)</f>
        <v/>
      </c>
      <c r="AL40" s="382" t="str">
        <f t="shared" si="13"/>
        <v/>
      </c>
      <c r="AM40" s="383" t="str">
        <f t="shared" si="14"/>
        <v/>
      </c>
      <c r="AN40" s="384" t="str">
        <f t="shared" si="15"/>
        <v/>
      </c>
      <c r="AO40" s="382" t="str">
        <f t="shared" si="16"/>
        <v/>
      </c>
      <c r="AP40" s="382" t="str">
        <f>IF(E40="","",'1042Bf Données de base trav.'!P36)</f>
        <v/>
      </c>
      <c r="AQ40" s="385">
        <f>IF('1042Bf Données de base trav.'!Y36&gt;0,AG40,0)</f>
        <v>0</v>
      </c>
      <c r="AR40" s="386">
        <f>IF('1042Bf Données de base trav.'!Y36&gt;0,'1042Bf Données de base trav.'!T36,0)</f>
        <v>0</v>
      </c>
      <c r="AS40" s="382" t="str">
        <f t="shared" si="17"/>
        <v/>
      </c>
      <c r="AT40" s="382">
        <f>'1042Bf Données de base trav.'!P36</f>
        <v>0</v>
      </c>
      <c r="AU40" s="382">
        <f t="shared" si="18"/>
        <v>0</v>
      </c>
    </row>
    <row r="41" spans="1:47" s="57" customFormat="1" ht="16.899999999999999" customHeight="1">
      <c r="A41" s="402" t="str">
        <f>IF('1042Bf Données de base trav.'!A37="","",'1042Bf Données de base trav.'!A37)</f>
        <v/>
      </c>
      <c r="B41" s="409" t="str">
        <f>IF('1042Bf Données de base trav.'!B37="","",'1042Bf Données de base trav.'!B37)</f>
        <v/>
      </c>
      <c r="C41" s="403" t="str">
        <f>IF('1042Bf Données de base trav.'!C37="","",'1042Bf Données de base trav.'!C37)</f>
        <v/>
      </c>
      <c r="D41" s="310" t="str">
        <f>IF('1042Bf Données de base trav.'!AJ37="","",'1042Bf Données de base trav.'!AJ37)</f>
        <v/>
      </c>
      <c r="E41" s="306" t="str">
        <f>IF('1042Bf Données de base trav.'!N37="","",'1042Bf Données de base trav.'!N37)</f>
        <v/>
      </c>
      <c r="F41" s="308" t="str">
        <f>IF('1042Bf Données de base trav.'!O37="","",'1042Bf Données de base trav.'!O37)</f>
        <v/>
      </c>
      <c r="G41" s="307" t="str">
        <f>IF('1042Bf Données de base trav.'!P37="","",'1042Bf Données de base trav.'!P37)</f>
        <v/>
      </c>
      <c r="H41" s="311" t="str">
        <f>IF('1042Bf Données de base trav.'!Q37="","",'1042Bf Données de base trav.'!Q37)</f>
        <v/>
      </c>
      <c r="I41" s="312" t="str">
        <f>IF('1042Bf Données de base trav.'!R37="","",'1042Bf Données de base trav.'!R37)</f>
        <v/>
      </c>
      <c r="J41" s="313" t="str">
        <f t="shared" si="2"/>
        <v/>
      </c>
      <c r="K41" s="314" t="str">
        <f t="shared" si="3"/>
        <v/>
      </c>
      <c r="L41" s="315" t="str">
        <f>IF('1042Bf Données de base trav.'!S37="","",'1042Bf Données de base trav.'!S37)</f>
        <v/>
      </c>
      <c r="M41" s="316" t="str">
        <f t="shared" si="19"/>
        <v/>
      </c>
      <c r="N41" s="317" t="str">
        <f t="shared" si="20"/>
        <v/>
      </c>
      <c r="O41" s="318" t="str">
        <f t="shared" si="21"/>
        <v/>
      </c>
      <c r="P41" s="319" t="str">
        <f t="shared" si="22"/>
        <v/>
      </c>
      <c r="Q41" s="309" t="str">
        <f t="shared" si="23"/>
        <v/>
      </c>
      <c r="R41" s="320" t="str">
        <f t="shared" si="24"/>
        <v/>
      </c>
      <c r="S41" s="317" t="str">
        <f t="shared" si="25"/>
        <v/>
      </c>
      <c r="T41" s="315" t="str">
        <f>IF(R41="","",MAX((O41-AR41)*'1042Af Demande'!$B$31,0))</f>
        <v/>
      </c>
      <c r="U41" s="321" t="str">
        <f t="shared" si="26"/>
        <v/>
      </c>
      <c r="V41" s="377"/>
      <c r="W41" s="378"/>
      <c r="X41" s="158" t="str">
        <f>IF('1042Bf Données de base trav.'!M37="","",'1042Bf Données de base trav.'!M37)</f>
        <v/>
      </c>
      <c r="Y41" s="379" t="str">
        <f t="shared" si="4"/>
        <v/>
      </c>
      <c r="Z41" s="380" t="str">
        <f>IF(A41="","",'1042Bf Données de base trav.'!Q37-'1042Bf Données de base trav.'!R37)</f>
        <v/>
      </c>
      <c r="AA41" s="380" t="str">
        <f t="shared" si="5"/>
        <v/>
      </c>
      <c r="AB41" s="381" t="str">
        <f t="shared" si="6"/>
        <v/>
      </c>
      <c r="AC41" s="381" t="str">
        <f t="shared" si="7"/>
        <v/>
      </c>
      <c r="AD41" s="381" t="str">
        <f t="shared" si="8"/>
        <v/>
      </c>
      <c r="AE41" s="382" t="str">
        <f t="shared" si="9"/>
        <v/>
      </c>
      <c r="AF41" s="382" t="str">
        <f>IF(K41="","",K41*AF$8 - MAX('1042Bf Données de base trav.'!S37-M41,0))</f>
        <v/>
      </c>
      <c r="AG41" s="382" t="str">
        <f t="shared" si="10"/>
        <v/>
      </c>
      <c r="AH41" s="382" t="str">
        <f t="shared" si="11"/>
        <v/>
      </c>
      <c r="AI41" s="382" t="str">
        <f t="shared" si="12"/>
        <v/>
      </c>
      <c r="AJ41" s="382" t="str">
        <f>IF(OR($C41="",K41="",O41=""),"",MAX(P41+'1042Bf Données de base trav.'!T37-O41,0))</f>
        <v/>
      </c>
      <c r="AK41" s="382" t="str">
        <f>IF('1042Bf Données de base trav.'!T37="","",'1042Bf Données de base trav.'!T37)</f>
        <v/>
      </c>
      <c r="AL41" s="382" t="str">
        <f t="shared" si="13"/>
        <v/>
      </c>
      <c r="AM41" s="383" t="str">
        <f t="shared" si="14"/>
        <v/>
      </c>
      <c r="AN41" s="384" t="str">
        <f t="shared" si="15"/>
        <v/>
      </c>
      <c r="AO41" s="382" t="str">
        <f t="shared" si="16"/>
        <v/>
      </c>
      <c r="AP41" s="382" t="str">
        <f>IF(E41="","",'1042Bf Données de base trav.'!P37)</f>
        <v/>
      </c>
      <c r="AQ41" s="385">
        <f>IF('1042Bf Données de base trav.'!Y37&gt;0,AG41,0)</f>
        <v>0</v>
      </c>
      <c r="AR41" s="386">
        <f>IF('1042Bf Données de base trav.'!Y37&gt;0,'1042Bf Données de base trav.'!T37,0)</f>
        <v>0</v>
      </c>
      <c r="AS41" s="382" t="str">
        <f t="shared" si="17"/>
        <v/>
      </c>
      <c r="AT41" s="382">
        <f>'1042Bf Données de base trav.'!P37</f>
        <v>0</v>
      </c>
      <c r="AU41" s="382">
        <f t="shared" si="18"/>
        <v>0</v>
      </c>
    </row>
    <row r="42" spans="1:47" s="57" customFormat="1" ht="16.899999999999999" customHeight="1">
      <c r="A42" s="402" t="str">
        <f>IF('1042Bf Données de base trav.'!A38="","",'1042Bf Données de base trav.'!A38)</f>
        <v/>
      </c>
      <c r="B42" s="409" t="str">
        <f>IF('1042Bf Données de base trav.'!B38="","",'1042Bf Données de base trav.'!B38)</f>
        <v/>
      </c>
      <c r="C42" s="403" t="str">
        <f>IF('1042Bf Données de base trav.'!C38="","",'1042Bf Données de base trav.'!C38)</f>
        <v/>
      </c>
      <c r="D42" s="310" t="str">
        <f>IF('1042Bf Données de base trav.'!AJ38="","",'1042Bf Données de base trav.'!AJ38)</f>
        <v/>
      </c>
      <c r="E42" s="306" t="str">
        <f>IF('1042Bf Données de base trav.'!N38="","",'1042Bf Données de base trav.'!N38)</f>
        <v/>
      </c>
      <c r="F42" s="308" t="str">
        <f>IF('1042Bf Données de base trav.'!O38="","",'1042Bf Données de base trav.'!O38)</f>
        <v/>
      </c>
      <c r="G42" s="307" t="str">
        <f>IF('1042Bf Données de base trav.'!P38="","",'1042Bf Données de base trav.'!P38)</f>
        <v/>
      </c>
      <c r="H42" s="311" t="str">
        <f>IF('1042Bf Données de base trav.'!Q38="","",'1042Bf Données de base trav.'!Q38)</f>
        <v/>
      </c>
      <c r="I42" s="312" t="str">
        <f>IF('1042Bf Données de base trav.'!R38="","",'1042Bf Données de base trav.'!R38)</f>
        <v/>
      </c>
      <c r="J42" s="313" t="str">
        <f t="shared" si="2"/>
        <v/>
      </c>
      <c r="K42" s="314" t="str">
        <f t="shared" si="3"/>
        <v/>
      </c>
      <c r="L42" s="315" t="str">
        <f>IF('1042Bf Données de base trav.'!S38="","",'1042Bf Données de base trav.'!S38)</f>
        <v/>
      </c>
      <c r="M42" s="316" t="str">
        <f t="shared" si="19"/>
        <v/>
      </c>
      <c r="N42" s="317" t="str">
        <f t="shared" si="20"/>
        <v/>
      </c>
      <c r="O42" s="318" t="str">
        <f t="shared" si="21"/>
        <v/>
      </c>
      <c r="P42" s="319" t="str">
        <f t="shared" si="22"/>
        <v/>
      </c>
      <c r="Q42" s="309" t="str">
        <f t="shared" si="23"/>
        <v/>
      </c>
      <c r="R42" s="320" t="str">
        <f t="shared" si="24"/>
        <v/>
      </c>
      <c r="S42" s="317" t="str">
        <f t="shared" si="25"/>
        <v/>
      </c>
      <c r="T42" s="315" t="str">
        <f>IF(R42="","",MAX((O42-AR42)*'1042Af Demande'!$B$31,0))</f>
        <v/>
      </c>
      <c r="U42" s="321" t="str">
        <f t="shared" si="26"/>
        <v/>
      </c>
      <c r="V42" s="377"/>
      <c r="W42" s="378"/>
      <c r="X42" s="158" t="str">
        <f>IF('1042Bf Données de base trav.'!M38="","",'1042Bf Données de base trav.'!M38)</f>
        <v/>
      </c>
      <c r="Y42" s="379" t="str">
        <f t="shared" si="4"/>
        <v/>
      </c>
      <c r="Z42" s="380" t="str">
        <f>IF(A42="","",'1042Bf Données de base trav.'!Q38-'1042Bf Données de base trav.'!R38)</f>
        <v/>
      </c>
      <c r="AA42" s="380" t="str">
        <f t="shared" si="5"/>
        <v/>
      </c>
      <c r="AB42" s="381" t="str">
        <f t="shared" si="6"/>
        <v/>
      </c>
      <c r="AC42" s="381" t="str">
        <f t="shared" si="7"/>
        <v/>
      </c>
      <c r="AD42" s="381" t="str">
        <f t="shared" si="8"/>
        <v/>
      </c>
      <c r="AE42" s="382" t="str">
        <f t="shared" si="9"/>
        <v/>
      </c>
      <c r="AF42" s="382" t="str">
        <f>IF(K42="","",K42*AF$8 - MAX('1042Bf Données de base trav.'!S38-M42,0))</f>
        <v/>
      </c>
      <c r="AG42" s="382" t="str">
        <f t="shared" si="10"/>
        <v/>
      </c>
      <c r="AH42" s="382" t="str">
        <f t="shared" si="11"/>
        <v/>
      </c>
      <c r="AI42" s="382" t="str">
        <f t="shared" si="12"/>
        <v/>
      </c>
      <c r="AJ42" s="382" t="str">
        <f>IF(OR($C42="",K42="",O42=""),"",MAX(P42+'1042Bf Données de base trav.'!T38-O42,0))</f>
        <v/>
      </c>
      <c r="AK42" s="382" t="str">
        <f>IF('1042Bf Données de base trav.'!T38="","",'1042Bf Données de base trav.'!T38)</f>
        <v/>
      </c>
      <c r="AL42" s="382" t="str">
        <f t="shared" si="13"/>
        <v/>
      </c>
      <c r="AM42" s="383" t="str">
        <f t="shared" si="14"/>
        <v/>
      </c>
      <c r="AN42" s="384" t="str">
        <f t="shared" si="15"/>
        <v/>
      </c>
      <c r="AO42" s="382" t="str">
        <f t="shared" si="16"/>
        <v/>
      </c>
      <c r="AP42" s="382" t="str">
        <f>IF(E42="","",'1042Bf Données de base trav.'!P38)</f>
        <v/>
      </c>
      <c r="AQ42" s="385">
        <f>IF('1042Bf Données de base trav.'!Y38&gt;0,AG42,0)</f>
        <v>0</v>
      </c>
      <c r="AR42" s="386">
        <f>IF('1042Bf Données de base trav.'!Y38&gt;0,'1042Bf Données de base trav.'!T38,0)</f>
        <v>0</v>
      </c>
      <c r="AS42" s="382" t="str">
        <f t="shared" si="17"/>
        <v/>
      </c>
      <c r="AT42" s="382">
        <f>'1042Bf Données de base trav.'!P38</f>
        <v>0</v>
      </c>
      <c r="AU42" s="382">
        <f t="shared" si="18"/>
        <v>0</v>
      </c>
    </row>
    <row r="43" spans="1:47" s="57" customFormat="1" ht="16.899999999999999" customHeight="1">
      <c r="A43" s="402" t="str">
        <f>IF('1042Bf Données de base trav.'!A39="","",'1042Bf Données de base trav.'!A39)</f>
        <v/>
      </c>
      <c r="B43" s="409" t="str">
        <f>IF('1042Bf Données de base trav.'!B39="","",'1042Bf Données de base trav.'!B39)</f>
        <v/>
      </c>
      <c r="C43" s="403" t="str">
        <f>IF('1042Bf Données de base trav.'!C39="","",'1042Bf Données de base trav.'!C39)</f>
        <v/>
      </c>
      <c r="D43" s="310" t="str">
        <f>IF('1042Bf Données de base trav.'!AJ39="","",'1042Bf Données de base trav.'!AJ39)</f>
        <v/>
      </c>
      <c r="E43" s="306" t="str">
        <f>IF('1042Bf Données de base trav.'!N39="","",'1042Bf Données de base trav.'!N39)</f>
        <v/>
      </c>
      <c r="F43" s="308" t="str">
        <f>IF('1042Bf Données de base trav.'!O39="","",'1042Bf Données de base trav.'!O39)</f>
        <v/>
      </c>
      <c r="G43" s="307" t="str">
        <f>IF('1042Bf Données de base trav.'!P39="","",'1042Bf Données de base trav.'!P39)</f>
        <v/>
      </c>
      <c r="H43" s="311" t="str">
        <f>IF('1042Bf Données de base trav.'!Q39="","",'1042Bf Données de base trav.'!Q39)</f>
        <v/>
      </c>
      <c r="I43" s="312" t="str">
        <f>IF('1042Bf Données de base trav.'!R39="","",'1042Bf Données de base trav.'!R39)</f>
        <v/>
      </c>
      <c r="J43" s="313" t="str">
        <f t="shared" si="2"/>
        <v/>
      </c>
      <c r="K43" s="314" t="str">
        <f t="shared" si="3"/>
        <v/>
      </c>
      <c r="L43" s="315" t="str">
        <f>IF('1042Bf Données de base trav.'!S39="","",'1042Bf Données de base trav.'!S39)</f>
        <v/>
      </c>
      <c r="M43" s="316" t="str">
        <f t="shared" si="19"/>
        <v/>
      </c>
      <c r="N43" s="317" t="str">
        <f t="shared" si="20"/>
        <v/>
      </c>
      <c r="O43" s="318" t="str">
        <f t="shared" si="21"/>
        <v/>
      </c>
      <c r="P43" s="319" t="str">
        <f t="shared" si="22"/>
        <v/>
      </c>
      <c r="Q43" s="309" t="str">
        <f t="shared" si="23"/>
        <v/>
      </c>
      <c r="R43" s="320" t="str">
        <f t="shared" si="24"/>
        <v/>
      </c>
      <c r="S43" s="317" t="str">
        <f t="shared" si="25"/>
        <v/>
      </c>
      <c r="T43" s="315" t="str">
        <f>IF(R43="","",MAX((O43-AR43)*'1042Af Demande'!$B$31,0))</f>
        <v/>
      </c>
      <c r="U43" s="321" t="str">
        <f t="shared" si="26"/>
        <v/>
      </c>
      <c r="V43" s="377"/>
      <c r="W43" s="378"/>
      <c r="X43" s="158" t="str">
        <f>IF('1042Bf Données de base trav.'!M39="","",'1042Bf Données de base trav.'!M39)</f>
        <v/>
      </c>
      <c r="Y43" s="379" t="str">
        <f t="shared" si="4"/>
        <v/>
      </c>
      <c r="Z43" s="380" t="str">
        <f>IF(A43="","",'1042Bf Données de base trav.'!Q39-'1042Bf Données de base trav.'!R39)</f>
        <v/>
      </c>
      <c r="AA43" s="380" t="str">
        <f t="shared" si="5"/>
        <v/>
      </c>
      <c r="AB43" s="381" t="str">
        <f t="shared" si="6"/>
        <v/>
      </c>
      <c r="AC43" s="381" t="str">
        <f t="shared" si="7"/>
        <v/>
      </c>
      <c r="AD43" s="381" t="str">
        <f t="shared" si="8"/>
        <v/>
      </c>
      <c r="AE43" s="382" t="str">
        <f t="shared" si="9"/>
        <v/>
      </c>
      <c r="AF43" s="382" t="str">
        <f>IF(K43="","",K43*AF$8 - MAX('1042Bf Données de base trav.'!S39-M43,0))</f>
        <v/>
      </c>
      <c r="AG43" s="382" t="str">
        <f t="shared" si="10"/>
        <v/>
      </c>
      <c r="AH43" s="382" t="str">
        <f t="shared" si="11"/>
        <v/>
      </c>
      <c r="AI43" s="382" t="str">
        <f t="shared" si="12"/>
        <v/>
      </c>
      <c r="AJ43" s="382" t="str">
        <f>IF(OR($C43="",K43="",O43=""),"",MAX(P43+'1042Bf Données de base trav.'!T39-O43,0))</f>
        <v/>
      </c>
      <c r="AK43" s="382" t="str">
        <f>IF('1042Bf Données de base trav.'!T39="","",'1042Bf Données de base trav.'!T39)</f>
        <v/>
      </c>
      <c r="AL43" s="382" t="str">
        <f t="shared" si="13"/>
        <v/>
      </c>
      <c r="AM43" s="383" t="str">
        <f t="shared" si="14"/>
        <v/>
      </c>
      <c r="AN43" s="384" t="str">
        <f t="shared" si="15"/>
        <v/>
      </c>
      <c r="AO43" s="382" t="str">
        <f t="shared" si="16"/>
        <v/>
      </c>
      <c r="AP43" s="382" t="str">
        <f>IF(E43="","",'1042Bf Données de base trav.'!P39)</f>
        <v/>
      </c>
      <c r="AQ43" s="385">
        <f>IF('1042Bf Données de base trav.'!Y39&gt;0,AG43,0)</f>
        <v>0</v>
      </c>
      <c r="AR43" s="386">
        <f>IF('1042Bf Données de base trav.'!Y39&gt;0,'1042Bf Données de base trav.'!T39,0)</f>
        <v>0</v>
      </c>
      <c r="AS43" s="382" t="str">
        <f t="shared" si="17"/>
        <v/>
      </c>
      <c r="AT43" s="382">
        <f>'1042Bf Données de base trav.'!P39</f>
        <v>0</v>
      </c>
      <c r="AU43" s="382">
        <f t="shared" si="18"/>
        <v>0</v>
      </c>
    </row>
    <row r="44" spans="1:47" s="57" customFormat="1" ht="16.899999999999999" customHeight="1">
      <c r="A44" s="402" t="str">
        <f>IF('1042Bf Données de base trav.'!A40="","",'1042Bf Données de base trav.'!A40)</f>
        <v/>
      </c>
      <c r="B44" s="409" t="str">
        <f>IF('1042Bf Données de base trav.'!B40="","",'1042Bf Données de base trav.'!B40)</f>
        <v/>
      </c>
      <c r="C44" s="403" t="str">
        <f>IF('1042Bf Données de base trav.'!C40="","",'1042Bf Données de base trav.'!C40)</f>
        <v/>
      </c>
      <c r="D44" s="310" t="str">
        <f>IF('1042Bf Données de base trav.'!AJ40="","",'1042Bf Données de base trav.'!AJ40)</f>
        <v/>
      </c>
      <c r="E44" s="306" t="str">
        <f>IF('1042Bf Données de base trav.'!N40="","",'1042Bf Données de base trav.'!N40)</f>
        <v/>
      </c>
      <c r="F44" s="308" t="str">
        <f>IF('1042Bf Données de base trav.'!O40="","",'1042Bf Données de base trav.'!O40)</f>
        <v/>
      </c>
      <c r="G44" s="307" t="str">
        <f>IF('1042Bf Données de base trav.'!P40="","",'1042Bf Données de base trav.'!P40)</f>
        <v/>
      </c>
      <c r="H44" s="311" t="str">
        <f>IF('1042Bf Données de base trav.'!Q40="","",'1042Bf Données de base trav.'!Q40)</f>
        <v/>
      </c>
      <c r="I44" s="312" t="str">
        <f>IF('1042Bf Données de base trav.'!R40="","",'1042Bf Données de base trav.'!R40)</f>
        <v/>
      </c>
      <c r="J44" s="313" t="str">
        <f t="shared" si="2"/>
        <v/>
      </c>
      <c r="K44" s="314" t="str">
        <f t="shared" si="3"/>
        <v/>
      </c>
      <c r="L44" s="315" t="str">
        <f>IF('1042Bf Données de base trav.'!S40="","",'1042Bf Données de base trav.'!S40)</f>
        <v/>
      </c>
      <c r="M44" s="316" t="str">
        <f t="shared" si="19"/>
        <v/>
      </c>
      <c r="N44" s="317" t="str">
        <f t="shared" si="20"/>
        <v/>
      </c>
      <c r="O44" s="318" t="str">
        <f t="shared" si="21"/>
        <v/>
      </c>
      <c r="P44" s="319" t="str">
        <f t="shared" si="22"/>
        <v/>
      </c>
      <c r="Q44" s="309" t="str">
        <f t="shared" si="23"/>
        <v/>
      </c>
      <c r="R44" s="320" t="str">
        <f t="shared" si="24"/>
        <v/>
      </c>
      <c r="S44" s="317" t="str">
        <f t="shared" si="25"/>
        <v/>
      </c>
      <c r="T44" s="315" t="str">
        <f>IF(R44="","",MAX((O44-AR44)*'1042Af Demande'!$B$31,0))</f>
        <v/>
      </c>
      <c r="U44" s="321" t="str">
        <f t="shared" si="26"/>
        <v/>
      </c>
      <c r="V44" s="377"/>
      <c r="W44" s="378"/>
      <c r="X44" s="158" t="str">
        <f>IF('1042Bf Données de base trav.'!M40="","",'1042Bf Données de base trav.'!M40)</f>
        <v/>
      </c>
      <c r="Y44" s="379" t="str">
        <f t="shared" si="4"/>
        <v/>
      </c>
      <c r="Z44" s="380" t="str">
        <f>IF(A44="","",'1042Bf Données de base trav.'!Q40-'1042Bf Données de base trav.'!R40)</f>
        <v/>
      </c>
      <c r="AA44" s="380" t="str">
        <f t="shared" si="5"/>
        <v/>
      </c>
      <c r="AB44" s="381" t="str">
        <f t="shared" si="6"/>
        <v/>
      </c>
      <c r="AC44" s="381" t="str">
        <f t="shared" si="7"/>
        <v/>
      </c>
      <c r="AD44" s="381" t="str">
        <f t="shared" si="8"/>
        <v/>
      </c>
      <c r="AE44" s="382" t="str">
        <f t="shared" si="9"/>
        <v/>
      </c>
      <c r="AF44" s="382" t="str">
        <f>IF(K44="","",K44*AF$8 - MAX('1042Bf Données de base trav.'!S40-M44,0))</f>
        <v/>
      </c>
      <c r="AG44" s="382" t="str">
        <f t="shared" si="10"/>
        <v/>
      </c>
      <c r="AH44" s="382" t="str">
        <f t="shared" si="11"/>
        <v/>
      </c>
      <c r="AI44" s="382" t="str">
        <f t="shared" si="12"/>
        <v/>
      </c>
      <c r="AJ44" s="382" t="str">
        <f>IF(OR($C44="",K44="",O44=""),"",MAX(P44+'1042Bf Données de base trav.'!T40-O44,0))</f>
        <v/>
      </c>
      <c r="AK44" s="382" t="str">
        <f>IF('1042Bf Données de base trav.'!T40="","",'1042Bf Données de base trav.'!T40)</f>
        <v/>
      </c>
      <c r="AL44" s="382" t="str">
        <f t="shared" si="13"/>
        <v/>
      </c>
      <c r="AM44" s="383" t="str">
        <f t="shared" si="14"/>
        <v/>
      </c>
      <c r="AN44" s="384" t="str">
        <f t="shared" si="15"/>
        <v/>
      </c>
      <c r="AO44" s="382" t="str">
        <f t="shared" si="16"/>
        <v/>
      </c>
      <c r="AP44" s="382" t="str">
        <f>IF(E44="","",'1042Bf Données de base trav.'!P40)</f>
        <v/>
      </c>
      <c r="AQ44" s="385">
        <f>IF('1042Bf Données de base trav.'!Y40&gt;0,AG44,0)</f>
        <v>0</v>
      </c>
      <c r="AR44" s="386">
        <f>IF('1042Bf Données de base trav.'!Y40&gt;0,'1042Bf Données de base trav.'!T40,0)</f>
        <v>0</v>
      </c>
      <c r="AS44" s="382" t="str">
        <f t="shared" si="17"/>
        <v/>
      </c>
      <c r="AT44" s="382">
        <f>'1042Bf Données de base trav.'!P40</f>
        <v>0</v>
      </c>
      <c r="AU44" s="382">
        <f t="shared" si="18"/>
        <v>0</v>
      </c>
    </row>
    <row r="45" spans="1:47" s="57" customFormat="1" ht="16.899999999999999" customHeight="1">
      <c r="A45" s="402" t="str">
        <f>IF('1042Bf Données de base trav.'!A41="","",'1042Bf Données de base trav.'!A41)</f>
        <v/>
      </c>
      <c r="B45" s="409" t="str">
        <f>IF('1042Bf Données de base trav.'!B41="","",'1042Bf Données de base trav.'!B41)</f>
        <v/>
      </c>
      <c r="C45" s="403" t="str">
        <f>IF('1042Bf Données de base trav.'!C41="","",'1042Bf Données de base trav.'!C41)</f>
        <v/>
      </c>
      <c r="D45" s="310" t="str">
        <f>IF('1042Bf Données de base trav.'!AJ41="","",'1042Bf Données de base trav.'!AJ41)</f>
        <v/>
      </c>
      <c r="E45" s="306" t="str">
        <f>IF('1042Bf Données de base trav.'!N41="","",'1042Bf Données de base trav.'!N41)</f>
        <v/>
      </c>
      <c r="F45" s="308" t="str">
        <f>IF('1042Bf Données de base trav.'!O41="","",'1042Bf Données de base trav.'!O41)</f>
        <v/>
      </c>
      <c r="G45" s="307" t="str">
        <f>IF('1042Bf Données de base trav.'!P41="","",'1042Bf Données de base trav.'!P41)</f>
        <v/>
      </c>
      <c r="H45" s="311" t="str">
        <f>IF('1042Bf Données de base trav.'!Q41="","",'1042Bf Données de base trav.'!Q41)</f>
        <v/>
      </c>
      <c r="I45" s="312" t="str">
        <f>IF('1042Bf Données de base trav.'!R41="","",'1042Bf Données de base trav.'!R41)</f>
        <v/>
      </c>
      <c r="J45" s="313" t="str">
        <f t="shared" si="2"/>
        <v/>
      </c>
      <c r="K45" s="314" t="str">
        <f t="shared" si="3"/>
        <v/>
      </c>
      <c r="L45" s="315" t="str">
        <f>IF('1042Bf Données de base trav.'!S41="","",'1042Bf Données de base trav.'!S41)</f>
        <v/>
      </c>
      <c r="M45" s="316" t="str">
        <f t="shared" si="19"/>
        <v/>
      </c>
      <c r="N45" s="317" t="str">
        <f t="shared" si="20"/>
        <v/>
      </c>
      <c r="O45" s="318" t="str">
        <f t="shared" si="21"/>
        <v/>
      </c>
      <c r="P45" s="319" t="str">
        <f t="shared" si="22"/>
        <v/>
      </c>
      <c r="Q45" s="309" t="str">
        <f t="shared" si="23"/>
        <v/>
      </c>
      <c r="R45" s="320" t="str">
        <f t="shared" si="24"/>
        <v/>
      </c>
      <c r="S45" s="317" t="str">
        <f t="shared" si="25"/>
        <v/>
      </c>
      <c r="T45" s="315" t="str">
        <f>IF(R45="","",MAX((O45-AR45)*'1042Af Demande'!$B$31,0))</f>
        <v/>
      </c>
      <c r="U45" s="321" t="str">
        <f t="shared" si="26"/>
        <v/>
      </c>
      <c r="V45" s="377"/>
      <c r="W45" s="378"/>
      <c r="X45" s="158" t="str">
        <f>IF('1042Bf Données de base trav.'!M41="","",'1042Bf Données de base trav.'!M41)</f>
        <v/>
      </c>
      <c r="Y45" s="379" t="str">
        <f t="shared" si="4"/>
        <v/>
      </c>
      <c r="Z45" s="380" t="str">
        <f>IF(A45="","",'1042Bf Données de base trav.'!Q41-'1042Bf Données de base trav.'!R41)</f>
        <v/>
      </c>
      <c r="AA45" s="380" t="str">
        <f t="shared" si="5"/>
        <v/>
      </c>
      <c r="AB45" s="381" t="str">
        <f t="shared" si="6"/>
        <v/>
      </c>
      <c r="AC45" s="381" t="str">
        <f t="shared" si="7"/>
        <v/>
      </c>
      <c r="AD45" s="381" t="str">
        <f t="shared" si="8"/>
        <v/>
      </c>
      <c r="AE45" s="382" t="str">
        <f t="shared" si="9"/>
        <v/>
      </c>
      <c r="AF45" s="382" t="str">
        <f>IF(K45="","",K45*AF$8 - MAX('1042Bf Données de base trav.'!S41-M45,0))</f>
        <v/>
      </c>
      <c r="AG45" s="382" t="str">
        <f t="shared" si="10"/>
        <v/>
      </c>
      <c r="AH45" s="382" t="str">
        <f t="shared" si="11"/>
        <v/>
      </c>
      <c r="AI45" s="382" t="str">
        <f t="shared" si="12"/>
        <v/>
      </c>
      <c r="AJ45" s="382" t="str">
        <f>IF(OR($C45="",K45="",O45=""),"",MAX(P45+'1042Bf Données de base trav.'!T41-O45,0))</f>
        <v/>
      </c>
      <c r="AK45" s="382" t="str">
        <f>IF('1042Bf Données de base trav.'!T41="","",'1042Bf Données de base trav.'!T41)</f>
        <v/>
      </c>
      <c r="AL45" s="382" t="str">
        <f t="shared" si="13"/>
        <v/>
      </c>
      <c r="AM45" s="383" t="str">
        <f t="shared" si="14"/>
        <v/>
      </c>
      <c r="AN45" s="384" t="str">
        <f t="shared" si="15"/>
        <v/>
      </c>
      <c r="AO45" s="382" t="str">
        <f t="shared" si="16"/>
        <v/>
      </c>
      <c r="AP45" s="382" t="str">
        <f>IF(E45="","",'1042Bf Données de base trav.'!P41)</f>
        <v/>
      </c>
      <c r="AQ45" s="385">
        <f>IF('1042Bf Données de base trav.'!Y41&gt;0,AG45,0)</f>
        <v>0</v>
      </c>
      <c r="AR45" s="386">
        <f>IF('1042Bf Données de base trav.'!Y41&gt;0,'1042Bf Données de base trav.'!T41,0)</f>
        <v>0</v>
      </c>
      <c r="AS45" s="382" t="str">
        <f t="shared" si="17"/>
        <v/>
      </c>
      <c r="AT45" s="382">
        <f>'1042Bf Données de base trav.'!P41</f>
        <v>0</v>
      </c>
      <c r="AU45" s="382">
        <f t="shared" si="18"/>
        <v>0</v>
      </c>
    </row>
    <row r="46" spans="1:47" s="57" customFormat="1" ht="16.899999999999999" customHeight="1">
      <c r="A46" s="402" t="str">
        <f>IF('1042Bf Données de base trav.'!A42="","",'1042Bf Données de base trav.'!A42)</f>
        <v/>
      </c>
      <c r="B46" s="409" t="str">
        <f>IF('1042Bf Données de base trav.'!B42="","",'1042Bf Données de base trav.'!B42)</f>
        <v/>
      </c>
      <c r="C46" s="403" t="str">
        <f>IF('1042Bf Données de base trav.'!C42="","",'1042Bf Données de base trav.'!C42)</f>
        <v/>
      </c>
      <c r="D46" s="310" t="str">
        <f>IF('1042Bf Données de base trav.'!AJ42="","",'1042Bf Données de base trav.'!AJ42)</f>
        <v/>
      </c>
      <c r="E46" s="306" t="str">
        <f>IF('1042Bf Données de base trav.'!N42="","",'1042Bf Données de base trav.'!N42)</f>
        <v/>
      </c>
      <c r="F46" s="308" t="str">
        <f>IF('1042Bf Données de base trav.'!O42="","",'1042Bf Données de base trav.'!O42)</f>
        <v/>
      </c>
      <c r="G46" s="307" t="str">
        <f>IF('1042Bf Données de base trav.'!P42="","",'1042Bf Données de base trav.'!P42)</f>
        <v/>
      </c>
      <c r="H46" s="311" t="str">
        <f>IF('1042Bf Données de base trav.'!Q42="","",'1042Bf Données de base trav.'!Q42)</f>
        <v/>
      </c>
      <c r="I46" s="312" t="str">
        <f>IF('1042Bf Données de base trav.'!R42="","",'1042Bf Données de base trav.'!R42)</f>
        <v/>
      </c>
      <c r="J46" s="313" t="str">
        <f t="shared" si="2"/>
        <v/>
      </c>
      <c r="K46" s="314" t="str">
        <f t="shared" si="3"/>
        <v/>
      </c>
      <c r="L46" s="315" t="str">
        <f>IF('1042Bf Données de base trav.'!S42="","",'1042Bf Données de base trav.'!S42)</f>
        <v/>
      </c>
      <c r="M46" s="316" t="str">
        <f t="shared" si="19"/>
        <v/>
      </c>
      <c r="N46" s="317" t="str">
        <f t="shared" si="20"/>
        <v/>
      </c>
      <c r="O46" s="318" t="str">
        <f t="shared" si="21"/>
        <v/>
      </c>
      <c r="P46" s="319" t="str">
        <f t="shared" si="22"/>
        <v/>
      </c>
      <c r="Q46" s="309" t="str">
        <f t="shared" si="23"/>
        <v/>
      </c>
      <c r="R46" s="320" t="str">
        <f t="shared" si="24"/>
        <v/>
      </c>
      <c r="S46" s="317" t="str">
        <f t="shared" si="25"/>
        <v/>
      </c>
      <c r="T46" s="315" t="str">
        <f>IF(R46="","",MAX((O46-AR46)*'1042Af Demande'!$B$31,0))</f>
        <v/>
      </c>
      <c r="U46" s="321" t="str">
        <f t="shared" si="26"/>
        <v/>
      </c>
      <c r="V46" s="377"/>
      <c r="W46" s="378"/>
      <c r="X46" s="158" t="str">
        <f>IF('1042Bf Données de base trav.'!M42="","",'1042Bf Données de base trav.'!M42)</f>
        <v/>
      </c>
      <c r="Y46" s="379" t="str">
        <f t="shared" si="4"/>
        <v/>
      </c>
      <c r="Z46" s="380" t="str">
        <f>IF(A46="","",'1042Bf Données de base trav.'!Q42-'1042Bf Données de base trav.'!R42)</f>
        <v/>
      </c>
      <c r="AA46" s="380" t="str">
        <f t="shared" si="5"/>
        <v/>
      </c>
      <c r="AB46" s="381" t="str">
        <f t="shared" si="6"/>
        <v/>
      </c>
      <c r="AC46" s="381" t="str">
        <f t="shared" si="7"/>
        <v/>
      </c>
      <c r="AD46" s="381" t="str">
        <f t="shared" si="8"/>
        <v/>
      </c>
      <c r="AE46" s="382" t="str">
        <f t="shared" si="9"/>
        <v/>
      </c>
      <c r="AF46" s="382" t="str">
        <f>IF(K46="","",K46*AF$8 - MAX('1042Bf Données de base trav.'!S42-M46,0))</f>
        <v/>
      </c>
      <c r="AG46" s="382" t="str">
        <f t="shared" si="10"/>
        <v/>
      </c>
      <c r="AH46" s="382" t="str">
        <f t="shared" si="11"/>
        <v/>
      </c>
      <c r="AI46" s="382" t="str">
        <f t="shared" si="12"/>
        <v/>
      </c>
      <c r="AJ46" s="382" t="str">
        <f>IF(OR($C46="",K46="",O46=""),"",MAX(P46+'1042Bf Données de base trav.'!T42-O46,0))</f>
        <v/>
      </c>
      <c r="AK46" s="382" t="str">
        <f>IF('1042Bf Données de base trav.'!T42="","",'1042Bf Données de base trav.'!T42)</f>
        <v/>
      </c>
      <c r="AL46" s="382" t="str">
        <f t="shared" si="13"/>
        <v/>
      </c>
      <c r="AM46" s="383" t="str">
        <f t="shared" si="14"/>
        <v/>
      </c>
      <c r="AN46" s="384" t="str">
        <f t="shared" si="15"/>
        <v/>
      </c>
      <c r="AO46" s="382" t="str">
        <f t="shared" si="16"/>
        <v/>
      </c>
      <c r="AP46" s="382" t="str">
        <f>IF(E46="","",'1042Bf Données de base trav.'!P42)</f>
        <v/>
      </c>
      <c r="AQ46" s="385">
        <f>IF('1042Bf Données de base trav.'!Y42&gt;0,AG46,0)</f>
        <v>0</v>
      </c>
      <c r="AR46" s="386">
        <f>IF('1042Bf Données de base trav.'!Y42&gt;0,'1042Bf Données de base trav.'!T42,0)</f>
        <v>0</v>
      </c>
      <c r="AS46" s="382" t="str">
        <f t="shared" si="17"/>
        <v/>
      </c>
      <c r="AT46" s="382">
        <f>'1042Bf Données de base trav.'!P42</f>
        <v>0</v>
      </c>
      <c r="AU46" s="382">
        <f t="shared" si="18"/>
        <v>0</v>
      </c>
    </row>
    <row r="47" spans="1:47" s="57" customFormat="1" ht="16.899999999999999" customHeight="1">
      <c r="A47" s="402" t="str">
        <f>IF('1042Bf Données de base trav.'!A43="","",'1042Bf Données de base trav.'!A43)</f>
        <v/>
      </c>
      <c r="B47" s="409" t="str">
        <f>IF('1042Bf Données de base trav.'!B43="","",'1042Bf Données de base trav.'!B43)</f>
        <v/>
      </c>
      <c r="C47" s="403" t="str">
        <f>IF('1042Bf Données de base trav.'!C43="","",'1042Bf Données de base trav.'!C43)</f>
        <v/>
      </c>
      <c r="D47" s="310" t="str">
        <f>IF('1042Bf Données de base trav.'!AJ43="","",'1042Bf Données de base trav.'!AJ43)</f>
        <v/>
      </c>
      <c r="E47" s="306" t="str">
        <f>IF('1042Bf Données de base trav.'!N43="","",'1042Bf Données de base trav.'!N43)</f>
        <v/>
      </c>
      <c r="F47" s="308" t="str">
        <f>IF('1042Bf Données de base trav.'!O43="","",'1042Bf Données de base trav.'!O43)</f>
        <v/>
      </c>
      <c r="G47" s="307" t="str">
        <f>IF('1042Bf Données de base trav.'!P43="","",'1042Bf Données de base trav.'!P43)</f>
        <v/>
      </c>
      <c r="H47" s="311" t="str">
        <f>IF('1042Bf Données de base trav.'!Q43="","",'1042Bf Données de base trav.'!Q43)</f>
        <v/>
      </c>
      <c r="I47" s="312" t="str">
        <f>IF('1042Bf Données de base trav.'!R43="","",'1042Bf Données de base trav.'!R43)</f>
        <v/>
      </c>
      <c r="J47" s="313" t="str">
        <f t="shared" si="2"/>
        <v/>
      </c>
      <c r="K47" s="314" t="str">
        <f t="shared" si="3"/>
        <v/>
      </c>
      <c r="L47" s="315" t="str">
        <f>IF('1042Bf Données de base trav.'!S43="","",'1042Bf Données de base trav.'!S43)</f>
        <v/>
      </c>
      <c r="M47" s="316" t="str">
        <f t="shared" si="19"/>
        <v/>
      </c>
      <c r="N47" s="317" t="str">
        <f t="shared" si="20"/>
        <v/>
      </c>
      <c r="O47" s="318" t="str">
        <f t="shared" si="21"/>
        <v/>
      </c>
      <c r="P47" s="319" t="str">
        <f t="shared" si="22"/>
        <v/>
      </c>
      <c r="Q47" s="309" t="str">
        <f t="shared" si="23"/>
        <v/>
      </c>
      <c r="R47" s="320" t="str">
        <f t="shared" si="24"/>
        <v/>
      </c>
      <c r="S47" s="317" t="str">
        <f t="shared" si="25"/>
        <v/>
      </c>
      <c r="T47" s="315" t="str">
        <f>IF(R47="","",MAX((O47-AR47)*'1042Af Demande'!$B$31,0))</f>
        <v/>
      </c>
      <c r="U47" s="321" t="str">
        <f t="shared" si="26"/>
        <v/>
      </c>
      <c r="V47" s="377"/>
      <c r="W47" s="378"/>
      <c r="X47" s="158" t="str">
        <f>IF('1042Bf Données de base trav.'!M43="","",'1042Bf Données de base trav.'!M43)</f>
        <v/>
      </c>
      <c r="Y47" s="379" t="str">
        <f t="shared" si="4"/>
        <v/>
      </c>
      <c r="Z47" s="380" t="str">
        <f>IF(A47="","",'1042Bf Données de base trav.'!Q43-'1042Bf Données de base trav.'!R43)</f>
        <v/>
      </c>
      <c r="AA47" s="380" t="str">
        <f t="shared" si="5"/>
        <v/>
      </c>
      <c r="AB47" s="381" t="str">
        <f t="shared" si="6"/>
        <v/>
      </c>
      <c r="AC47" s="381" t="str">
        <f t="shared" si="7"/>
        <v/>
      </c>
      <c r="AD47" s="381" t="str">
        <f t="shared" si="8"/>
        <v/>
      </c>
      <c r="AE47" s="382" t="str">
        <f t="shared" si="9"/>
        <v/>
      </c>
      <c r="AF47" s="382" t="str">
        <f>IF(K47="","",K47*AF$8 - MAX('1042Bf Données de base trav.'!S43-M47,0))</f>
        <v/>
      </c>
      <c r="AG47" s="382" t="str">
        <f t="shared" si="10"/>
        <v/>
      </c>
      <c r="AH47" s="382" t="str">
        <f t="shared" si="11"/>
        <v/>
      </c>
      <c r="AI47" s="382" t="str">
        <f t="shared" si="12"/>
        <v/>
      </c>
      <c r="AJ47" s="382" t="str">
        <f>IF(OR($C47="",K47="",O47=""),"",MAX(P47+'1042Bf Données de base trav.'!T43-O47,0))</f>
        <v/>
      </c>
      <c r="AK47" s="382" t="str">
        <f>IF('1042Bf Données de base trav.'!T43="","",'1042Bf Données de base trav.'!T43)</f>
        <v/>
      </c>
      <c r="AL47" s="382" t="str">
        <f t="shared" si="13"/>
        <v/>
      </c>
      <c r="AM47" s="383" t="str">
        <f t="shared" si="14"/>
        <v/>
      </c>
      <c r="AN47" s="384" t="str">
        <f t="shared" si="15"/>
        <v/>
      </c>
      <c r="AO47" s="382" t="str">
        <f t="shared" si="16"/>
        <v/>
      </c>
      <c r="AP47" s="382" t="str">
        <f>IF(E47="","",'1042Bf Données de base trav.'!P43)</f>
        <v/>
      </c>
      <c r="AQ47" s="385">
        <f>IF('1042Bf Données de base trav.'!Y43&gt;0,AG47,0)</f>
        <v>0</v>
      </c>
      <c r="AR47" s="386">
        <f>IF('1042Bf Données de base trav.'!Y43&gt;0,'1042Bf Données de base trav.'!T43,0)</f>
        <v>0</v>
      </c>
      <c r="AS47" s="382" t="str">
        <f t="shared" si="17"/>
        <v/>
      </c>
      <c r="AT47" s="382">
        <f>'1042Bf Données de base trav.'!P43</f>
        <v>0</v>
      </c>
      <c r="AU47" s="382">
        <f t="shared" si="18"/>
        <v>0</v>
      </c>
    </row>
    <row r="48" spans="1:47" s="57" customFormat="1" ht="16.899999999999999" customHeight="1">
      <c r="A48" s="402" t="str">
        <f>IF('1042Bf Données de base trav.'!A44="","",'1042Bf Données de base trav.'!A44)</f>
        <v/>
      </c>
      <c r="B48" s="409" t="str">
        <f>IF('1042Bf Données de base trav.'!B44="","",'1042Bf Données de base trav.'!B44)</f>
        <v/>
      </c>
      <c r="C48" s="403" t="str">
        <f>IF('1042Bf Données de base trav.'!C44="","",'1042Bf Données de base trav.'!C44)</f>
        <v/>
      </c>
      <c r="D48" s="310" t="str">
        <f>IF('1042Bf Données de base trav.'!AJ44="","",'1042Bf Données de base trav.'!AJ44)</f>
        <v/>
      </c>
      <c r="E48" s="306" t="str">
        <f>IF('1042Bf Données de base trav.'!N44="","",'1042Bf Données de base trav.'!N44)</f>
        <v/>
      </c>
      <c r="F48" s="308" t="str">
        <f>IF('1042Bf Données de base trav.'!O44="","",'1042Bf Données de base trav.'!O44)</f>
        <v/>
      </c>
      <c r="G48" s="307" t="str">
        <f>IF('1042Bf Données de base trav.'!P44="","",'1042Bf Données de base trav.'!P44)</f>
        <v/>
      </c>
      <c r="H48" s="311" t="str">
        <f>IF('1042Bf Données de base trav.'!Q44="","",'1042Bf Données de base trav.'!Q44)</f>
        <v/>
      </c>
      <c r="I48" s="312" t="str">
        <f>IF('1042Bf Données de base trav.'!R44="","",'1042Bf Données de base trav.'!R44)</f>
        <v/>
      </c>
      <c r="J48" s="313" t="str">
        <f t="shared" si="2"/>
        <v/>
      </c>
      <c r="K48" s="314" t="str">
        <f t="shared" si="3"/>
        <v/>
      </c>
      <c r="L48" s="315" t="str">
        <f>IF('1042Bf Données de base trav.'!S44="","",'1042Bf Données de base trav.'!S44)</f>
        <v/>
      </c>
      <c r="M48" s="316" t="str">
        <f t="shared" si="19"/>
        <v/>
      </c>
      <c r="N48" s="317" t="str">
        <f t="shared" si="20"/>
        <v/>
      </c>
      <c r="O48" s="318" t="str">
        <f t="shared" si="21"/>
        <v/>
      </c>
      <c r="P48" s="319" t="str">
        <f t="shared" si="22"/>
        <v/>
      </c>
      <c r="Q48" s="309" t="str">
        <f t="shared" si="23"/>
        <v/>
      </c>
      <c r="R48" s="320" t="str">
        <f t="shared" si="24"/>
        <v/>
      </c>
      <c r="S48" s="317" t="str">
        <f t="shared" si="25"/>
        <v/>
      </c>
      <c r="T48" s="315" t="str">
        <f>IF(R48="","",MAX((O48-AR48)*'1042Af Demande'!$B$31,0))</f>
        <v/>
      </c>
      <c r="U48" s="321" t="str">
        <f t="shared" si="26"/>
        <v/>
      </c>
      <c r="V48" s="377"/>
      <c r="W48" s="378"/>
      <c r="X48" s="158" t="str">
        <f>IF('1042Bf Données de base trav.'!M44="","",'1042Bf Données de base trav.'!M44)</f>
        <v/>
      </c>
      <c r="Y48" s="379" t="str">
        <f t="shared" si="4"/>
        <v/>
      </c>
      <c r="Z48" s="380" t="str">
        <f>IF(A48="","",'1042Bf Données de base trav.'!Q44-'1042Bf Données de base trav.'!R44)</f>
        <v/>
      </c>
      <c r="AA48" s="380" t="str">
        <f t="shared" si="5"/>
        <v/>
      </c>
      <c r="AB48" s="381" t="str">
        <f t="shared" si="6"/>
        <v/>
      </c>
      <c r="AC48" s="381" t="str">
        <f t="shared" si="7"/>
        <v/>
      </c>
      <c r="AD48" s="381" t="str">
        <f t="shared" si="8"/>
        <v/>
      </c>
      <c r="AE48" s="382" t="str">
        <f t="shared" si="9"/>
        <v/>
      </c>
      <c r="AF48" s="382" t="str">
        <f>IF(K48="","",K48*AF$8 - MAX('1042Bf Données de base trav.'!S44-M48,0))</f>
        <v/>
      </c>
      <c r="AG48" s="382" t="str">
        <f t="shared" si="10"/>
        <v/>
      </c>
      <c r="AH48" s="382" t="str">
        <f t="shared" si="11"/>
        <v/>
      </c>
      <c r="AI48" s="382" t="str">
        <f t="shared" si="12"/>
        <v/>
      </c>
      <c r="AJ48" s="382" t="str">
        <f>IF(OR($C48="",K48="",O48=""),"",MAX(P48+'1042Bf Données de base trav.'!T44-O48,0))</f>
        <v/>
      </c>
      <c r="AK48" s="382" t="str">
        <f>IF('1042Bf Données de base trav.'!T44="","",'1042Bf Données de base trav.'!T44)</f>
        <v/>
      </c>
      <c r="AL48" s="382" t="str">
        <f t="shared" si="13"/>
        <v/>
      </c>
      <c r="AM48" s="383" t="str">
        <f t="shared" si="14"/>
        <v/>
      </c>
      <c r="AN48" s="384" t="str">
        <f t="shared" si="15"/>
        <v/>
      </c>
      <c r="AO48" s="382" t="str">
        <f t="shared" si="16"/>
        <v/>
      </c>
      <c r="AP48" s="382" t="str">
        <f>IF(E48="","",'1042Bf Données de base trav.'!P44)</f>
        <v/>
      </c>
      <c r="AQ48" s="385">
        <f>IF('1042Bf Données de base trav.'!Y44&gt;0,AG48,0)</f>
        <v>0</v>
      </c>
      <c r="AR48" s="386">
        <f>IF('1042Bf Données de base trav.'!Y44&gt;0,'1042Bf Données de base trav.'!T44,0)</f>
        <v>0</v>
      </c>
      <c r="AS48" s="382" t="str">
        <f t="shared" si="17"/>
        <v/>
      </c>
      <c r="AT48" s="382">
        <f>'1042Bf Données de base trav.'!P44</f>
        <v>0</v>
      </c>
      <c r="AU48" s="382">
        <f t="shared" si="18"/>
        <v>0</v>
      </c>
    </row>
    <row r="49" spans="1:47" s="57" customFormat="1" ht="16.899999999999999" customHeight="1">
      <c r="A49" s="402" t="str">
        <f>IF('1042Bf Données de base trav.'!A45="","",'1042Bf Données de base trav.'!A45)</f>
        <v/>
      </c>
      <c r="B49" s="409" t="str">
        <f>IF('1042Bf Données de base trav.'!B45="","",'1042Bf Données de base trav.'!B45)</f>
        <v/>
      </c>
      <c r="C49" s="403" t="str">
        <f>IF('1042Bf Données de base trav.'!C45="","",'1042Bf Données de base trav.'!C45)</f>
        <v/>
      </c>
      <c r="D49" s="310" t="str">
        <f>IF('1042Bf Données de base trav.'!AJ45="","",'1042Bf Données de base trav.'!AJ45)</f>
        <v/>
      </c>
      <c r="E49" s="306" t="str">
        <f>IF('1042Bf Données de base trav.'!N45="","",'1042Bf Données de base trav.'!N45)</f>
        <v/>
      </c>
      <c r="F49" s="308" t="str">
        <f>IF('1042Bf Données de base trav.'!O45="","",'1042Bf Données de base trav.'!O45)</f>
        <v/>
      </c>
      <c r="G49" s="307" t="str">
        <f>IF('1042Bf Données de base trav.'!P45="","",'1042Bf Données de base trav.'!P45)</f>
        <v/>
      </c>
      <c r="H49" s="311" t="str">
        <f>IF('1042Bf Données de base trav.'!Q45="","",'1042Bf Données de base trav.'!Q45)</f>
        <v/>
      </c>
      <c r="I49" s="312" t="str">
        <f>IF('1042Bf Données de base trav.'!R45="","",'1042Bf Données de base trav.'!R45)</f>
        <v/>
      </c>
      <c r="J49" s="313" t="str">
        <f t="shared" si="2"/>
        <v/>
      </c>
      <c r="K49" s="314" t="str">
        <f t="shared" si="3"/>
        <v/>
      </c>
      <c r="L49" s="315" t="str">
        <f>IF('1042Bf Données de base trav.'!S45="","",'1042Bf Données de base trav.'!S45)</f>
        <v/>
      </c>
      <c r="M49" s="316" t="str">
        <f t="shared" si="19"/>
        <v/>
      </c>
      <c r="N49" s="317" t="str">
        <f t="shared" si="20"/>
        <v/>
      </c>
      <c r="O49" s="318" t="str">
        <f t="shared" si="21"/>
        <v/>
      </c>
      <c r="P49" s="319" t="str">
        <f t="shared" si="22"/>
        <v/>
      </c>
      <c r="Q49" s="309" t="str">
        <f t="shared" si="23"/>
        <v/>
      </c>
      <c r="R49" s="320" t="str">
        <f t="shared" si="24"/>
        <v/>
      </c>
      <c r="S49" s="317" t="str">
        <f t="shared" si="25"/>
        <v/>
      </c>
      <c r="T49" s="315" t="str">
        <f>IF(R49="","",MAX((O49-AR49)*'1042Af Demande'!$B$31,0))</f>
        <v/>
      </c>
      <c r="U49" s="321" t="str">
        <f t="shared" si="26"/>
        <v/>
      </c>
      <c r="V49" s="377"/>
      <c r="W49" s="378"/>
      <c r="X49" s="158" t="str">
        <f>IF('1042Bf Données de base trav.'!M45="","",'1042Bf Données de base trav.'!M45)</f>
        <v/>
      </c>
      <c r="Y49" s="379" t="str">
        <f t="shared" si="4"/>
        <v/>
      </c>
      <c r="Z49" s="380" t="str">
        <f>IF(A49="","",'1042Bf Données de base trav.'!Q45-'1042Bf Données de base trav.'!R45)</f>
        <v/>
      </c>
      <c r="AA49" s="380" t="str">
        <f t="shared" si="5"/>
        <v/>
      </c>
      <c r="AB49" s="381" t="str">
        <f t="shared" si="6"/>
        <v/>
      </c>
      <c r="AC49" s="381" t="str">
        <f t="shared" si="7"/>
        <v/>
      </c>
      <c r="AD49" s="381" t="str">
        <f t="shared" si="8"/>
        <v/>
      </c>
      <c r="AE49" s="382" t="str">
        <f t="shared" si="9"/>
        <v/>
      </c>
      <c r="AF49" s="382" t="str">
        <f>IF(K49="","",K49*AF$8 - MAX('1042Bf Données de base trav.'!S45-M49,0))</f>
        <v/>
      </c>
      <c r="AG49" s="382" t="str">
        <f t="shared" si="10"/>
        <v/>
      </c>
      <c r="AH49" s="382" t="str">
        <f t="shared" si="11"/>
        <v/>
      </c>
      <c r="AI49" s="382" t="str">
        <f t="shared" si="12"/>
        <v/>
      </c>
      <c r="AJ49" s="382" t="str">
        <f>IF(OR($C49="",K49="",O49=""),"",MAX(P49+'1042Bf Données de base trav.'!T45-O49,0))</f>
        <v/>
      </c>
      <c r="AK49" s="382" t="str">
        <f>IF('1042Bf Données de base trav.'!T45="","",'1042Bf Données de base trav.'!T45)</f>
        <v/>
      </c>
      <c r="AL49" s="382" t="str">
        <f t="shared" si="13"/>
        <v/>
      </c>
      <c r="AM49" s="383" t="str">
        <f t="shared" si="14"/>
        <v/>
      </c>
      <c r="AN49" s="384" t="str">
        <f t="shared" si="15"/>
        <v/>
      </c>
      <c r="AO49" s="382" t="str">
        <f t="shared" si="16"/>
        <v/>
      </c>
      <c r="AP49" s="382" t="str">
        <f>IF(E49="","",'1042Bf Données de base trav.'!P45)</f>
        <v/>
      </c>
      <c r="AQ49" s="385">
        <f>IF('1042Bf Données de base trav.'!Y45&gt;0,AG49,0)</f>
        <v>0</v>
      </c>
      <c r="AR49" s="386">
        <f>IF('1042Bf Données de base trav.'!Y45&gt;0,'1042Bf Données de base trav.'!T45,0)</f>
        <v>0</v>
      </c>
      <c r="AS49" s="382" t="str">
        <f t="shared" si="17"/>
        <v/>
      </c>
      <c r="AT49" s="382">
        <f>'1042Bf Données de base trav.'!P45</f>
        <v>0</v>
      </c>
      <c r="AU49" s="382">
        <f t="shared" si="18"/>
        <v>0</v>
      </c>
    </row>
    <row r="50" spans="1:47" s="57" customFormat="1" ht="16.899999999999999" customHeight="1">
      <c r="A50" s="402" t="str">
        <f>IF('1042Bf Données de base trav.'!A46="","",'1042Bf Données de base trav.'!A46)</f>
        <v/>
      </c>
      <c r="B50" s="409" t="str">
        <f>IF('1042Bf Données de base trav.'!B46="","",'1042Bf Données de base trav.'!B46)</f>
        <v/>
      </c>
      <c r="C50" s="403" t="str">
        <f>IF('1042Bf Données de base trav.'!C46="","",'1042Bf Données de base trav.'!C46)</f>
        <v/>
      </c>
      <c r="D50" s="310" t="str">
        <f>IF('1042Bf Données de base trav.'!AJ46="","",'1042Bf Données de base trav.'!AJ46)</f>
        <v/>
      </c>
      <c r="E50" s="306" t="str">
        <f>IF('1042Bf Données de base trav.'!N46="","",'1042Bf Données de base trav.'!N46)</f>
        <v/>
      </c>
      <c r="F50" s="308" t="str">
        <f>IF('1042Bf Données de base trav.'!O46="","",'1042Bf Données de base trav.'!O46)</f>
        <v/>
      </c>
      <c r="G50" s="307" t="str">
        <f>IF('1042Bf Données de base trav.'!P46="","",'1042Bf Données de base trav.'!P46)</f>
        <v/>
      </c>
      <c r="H50" s="311" t="str">
        <f>IF('1042Bf Données de base trav.'!Q46="","",'1042Bf Données de base trav.'!Q46)</f>
        <v/>
      </c>
      <c r="I50" s="312" t="str">
        <f>IF('1042Bf Données de base trav.'!R46="","",'1042Bf Données de base trav.'!R46)</f>
        <v/>
      </c>
      <c r="J50" s="313" t="str">
        <f t="shared" si="2"/>
        <v/>
      </c>
      <c r="K50" s="314" t="str">
        <f t="shared" si="3"/>
        <v/>
      </c>
      <c r="L50" s="315" t="str">
        <f>IF('1042Bf Données de base trav.'!S46="","",'1042Bf Données de base trav.'!S46)</f>
        <v/>
      </c>
      <c r="M50" s="316" t="str">
        <f t="shared" si="19"/>
        <v/>
      </c>
      <c r="N50" s="317" t="str">
        <f t="shared" si="20"/>
        <v/>
      </c>
      <c r="O50" s="318" t="str">
        <f t="shared" si="21"/>
        <v/>
      </c>
      <c r="P50" s="319" t="str">
        <f t="shared" si="22"/>
        <v/>
      </c>
      <c r="Q50" s="309" t="str">
        <f t="shared" si="23"/>
        <v/>
      </c>
      <c r="R50" s="320" t="str">
        <f t="shared" si="24"/>
        <v/>
      </c>
      <c r="S50" s="317" t="str">
        <f t="shared" si="25"/>
        <v/>
      </c>
      <c r="T50" s="315" t="str">
        <f>IF(R50="","",MAX((O50-AR50)*'1042Af Demande'!$B$31,0))</f>
        <v/>
      </c>
      <c r="U50" s="321" t="str">
        <f t="shared" si="26"/>
        <v/>
      </c>
      <c r="V50" s="377"/>
      <c r="W50" s="378"/>
      <c r="X50" s="158" t="str">
        <f>IF('1042Bf Données de base trav.'!M46="","",'1042Bf Données de base trav.'!M46)</f>
        <v/>
      </c>
      <c r="Y50" s="379" t="str">
        <f t="shared" si="4"/>
        <v/>
      </c>
      <c r="Z50" s="380" t="str">
        <f>IF(A50="","",'1042Bf Données de base trav.'!Q46-'1042Bf Données de base trav.'!R46)</f>
        <v/>
      </c>
      <c r="AA50" s="380" t="str">
        <f t="shared" si="5"/>
        <v/>
      </c>
      <c r="AB50" s="381" t="str">
        <f t="shared" si="6"/>
        <v/>
      </c>
      <c r="AC50" s="381" t="str">
        <f t="shared" si="7"/>
        <v/>
      </c>
      <c r="AD50" s="381" t="str">
        <f t="shared" si="8"/>
        <v/>
      </c>
      <c r="AE50" s="382" t="str">
        <f t="shared" si="9"/>
        <v/>
      </c>
      <c r="AF50" s="382" t="str">
        <f>IF(K50="","",K50*AF$8 - MAX('1042Bf Données de base trav.'!S46-M50,0))</f>
        <v/>
      </c>
      <c r="AG50" s="382" t="str">
        <f t="shared" si="10"/>
        <v/>
      </c>
      <c r="AH50" s="382" t="str">
        <f t="shared" si="11"/>
        <v/>
      </c>
      <c r="AI50" s="382" t="str">
        <f t="shared" si="12"/>
        <v/>
      </c>
      <c r="AJ50" s="382" t="str">
        <f>IF(OR($C50="",K50="",O50=""),"",MAX(P50+'1042Bf Données de base trav.'!T46-O50,0))</f>
        <v/>
      </c>
      <c r="AK50" s="382" t="str">
        <f>IF('1042Bf Données de base trav.'!T46="","",'1042Bf Données de base trav.'!T46)</f>
        <v/>
      </c>
      <c r="AL50" s="382" t="str">
        <f t="shared" si="13"/>
        <v/>
      </c>
      <c r="AM50" s="383" t="str">
        <f t="shared" si="14"/>
        <v/>
      </c>
      <c r="AN50" s="384" t="str">
        <f t="shared" si="15"/>
        <v/>
      </c>
      <c r="AO50" s="382" t="str">
        <f t="shared" si="16"/>
        <v/>
      </c>
      <c r="AP50" s="382" t="str">
        <f>IF(E50="","",'1042Bf Données de base trav.'!P46)</f>
        <v/>
      </c>
      <c r="AQ50" s="385">
        <f>IF('1042Bf Données de base trav.'!Y46&gt;0,AG50,0)</f>
        <v>0</v>
      </c>
      <c r="AR50" s="386">
        <f>IF('1042Bf Données de base trav.'!Y46&gt;0,'1042Bf Données de base trav.'!T46,0)</f>
        <v>0</v>
      </c>
      <c r="AS50" s="382" t="str">
        <f t="shared" si="17"/>
        <v/>
      </c>
      <c r="AT50" s="382">
        <f>'1042Bf Données de base trav.'!P46</f>
        <v>0</v>
      </c>
      <c r="AU50" s="382">
        <f t="shared" si="18"/>
        <v>0</v>
      </c>
    </row>
    <row r="51" spans="1:47" s="57" customFormat="1" ht="16.899999999999999" customHeight="1">
      <c r="A51" s="402" t="str">
        <f>IF('1042Bf Données de base trav.'!A47="","",'1042Bf Données de base trav.'!A47)</f>
        <v/>
      </c>
      <c r="B51" s="409" t="str">
        <f>IF('1042Bf Données de base trav.'!B47="","",'1042Bf Données de base trav.'!B47)</f>
        <v/>
      </c>
      <c r="C51" s="403" t="str">
        <f>IF('1042Bf Données de base trav.'!C47="","",'1042Bf Données de base trav.'!C47)</f>
        <v/>
      </c>
      <c r="D51" s="310" t="str">
        <f>IF('1042Bf Données de base trav.'!AJ47="","",'1042Bf Données de base trav.'!AJ47)</f>
        <v/>
      </c>
      <c r="E51" s="306" t="str">
        <f>IF('1042Bf Données de base trav.'!N47="","",'1042Bf Données de base trav.'!N47)</f>
        <v/>
      </c>
      <c r="F51" s="308" t="str">
        <f>IF('1042Bf Données de base trav.'!O47="","",'1042Bf Données de base trav.'!O47)</f>
        <v/>
      </c>
      <c r="G51" s="307" t="str">
        <f>IF('1042Bf Données de base trav.'!P47="","",'1042Bf Données de base trav.'!P47)</f>
        <v/>
      </c>
      <c r="H51" s="311" t="str">
        <f>IF('1042Bf Données de base trav.'!Q47="","",'1042Bf Données de base trav.'!Q47)</f>
        <v/>
      </c>
      <c r="I51" s="312" t="str">
        <f>IF('1042Bf Données de base trav.'!R47="","",'1042Bf Données de base trav.'!R47)</f>
        <v/>
      </c>
      <c r="J51" s="313" t="str">
        <f t="shared" si="2"/>
        <v/>
      </c>
      <c r="K51" s="314" t="str">
        <f t="shared" si="3"/>
        <v/>
      </c>
      <c r="L51" s="315" t="str">
        <f>IF('1042Bf Données de base trav.'!S47="","",'1042Bf Données de base trav.'!S47)</f>
        <v/>
      </c>
      <c r="M51" s="316" t="str">
        <f t="shared" si="19"/>
        <v/>
      </c>
      <c r="N51" s="317" t="str">
        <f t="shared" si="20"/>
        <v/>
      </c>
      <c r="O51" s="318" t="str">
        <f t="shared" si="21"/>
        <v/>
      </c>
      <c r="P51" s="319" t="str">
        <f t="shared" si="22"/>
        <v/>
      </c>
      <c r="Q51" s="309" t="str">
        <f t="shared" si="23"/>
        <v/>
      </c>
      <c r="R51" s="320" t="str">
        <f t="shared" si="24"/>
        <v/>
      </c>
      <c r="S51" s="317" t="str">
        <f t="shared" si="25"/>
        <v/>
      </c>
      <c r="T51" s="315" t="str">
        <f>IF(R51="","",MAX((O51-AR51)*'1042Af Demande'!$B$31,0))</f>
        <v/>
      </c>
      <c r="U51" s="321" t="str">
        <f t="shared" si="26"/>
        <v/>
      </c>
      <c r="V51" s="377"/>
      <c r="W51" s="378"/>
      <c r="X51" s="158" t="str">
        <f>IF('1042Bf Données de base trav.'!M47="","",'1042Bf Données de base trav.'!M47)</f>
        <v/>
      </c>
      <c r="Y51" s="379" t="str">
        <f t="shared" si="4"/>
        <v/>
      </c>
      <c r="Z51" s="380" t="str">
        <f>IF(A51="","",'1042Bf Données de base trav.'!Q47-'1042Bf Données de base trav.'!R47)</f>
        <v/>
      </c>
      <c r="AA51" s="380" t="str">
        <f t="shared" si="5"/>
        <v/>
      </c>
      <c r="AB51" s="381" t="str">
        <f t="shared" si="6"/>
        <v/>
      </c>
      <c r="AC51" s="381" t="str">
        <f t="shared" si="7"/>
        <v/>
      </c>
      <c r="AD51" s="381" t="str">
        <f t="shared" si="8"/>
        <v/>
      </c>
      <c r="AE51" s="382" t="str">
        <f t="shared" si="9"/>
        <v/>
      </c>
      <c r="AF51" s="382" t="str">
        <f>IF(K51="","",K51*AF$8 - MAX('1042Bf Données de base trav.'!S47-M51,0))</f>
        <v/>
      </c>
      <c r="AG51" s="382" t="str">
        <f t="shared" si="10"/>
        <v/>
      </c>
      <c r="AH51" s="382" t="str">
        <f t="shared" si="11"/>
        <v/>
      </c>
      <c r="AI51" s="382" t="str">
        <f t="shared" si="12"/>
        <v/>
      </c>
      <c r="AJ51" s="382" t="str">
        <f>IF(OR($C51="",K51="",O51=""),"",MAX(P51+'1042Bf Données de base trav.'!T47-O51,0))</f>
        <v/>
      </c>
      <c r="AK51" s="382" t="str">
        <f>IF('1042Bf Données de base trav.'!T47="","",'1042Bf Données de base trav.'!T47)</f>
        <v/>
      </c>
      <c r="AL51" s="382" t="str">
        <f t="shared" si="13"/>
        <v/>
      </c>
      <c r="AM51" s="383" t="str">
        <f t="shared" si="14"/>
        <v/>
      </c>
      <c r="AN51" s="384" t="str">
        <f t="shared" si="15"/>
        <v/>
      </c>
      <c r="AO51" s="382" t="str">
        <f t="shared" si="16"/>
        <v/>
      </c>
      <c r="AP51" s="382" t="str">
        <f>IF(E51="","",'1042Bf Données de base trav.'!P47)</f>
        <v/>
      </c>
      <c r="AQ51" s="385">
        <f>IF('1042Bf Données de base trav.'!Y47&gt;0,AG51,0)</f>
        <v>0</v>
      </c>
      <c r="AR51" s="386">
        <f>IF('1042Bf Données de base trav.'!Y47&gt;0,'1042Bf Données de base trav.'!T47,0)</f>
        <v>0</v>
      </c>
      <c r="AS51" s="382" t="str">
        <f t="shared" si="17"/>
        <v/>
      </c>
      <c r="AT51" s="382">
        <f>'1042Bf Données de base trav.'!P47</f>
        <v>0</v>
      </c>
      <c r="AU51" s="382">
        <f t="shared" si="18"/>
        <v>0</v>
      </c>
    </row>
    <row r="52" spans="1:47" s="57" customFormat="1" ht="16.899999999999999" customHeight="1">
      <c r="A52" s="402" t="str">
        <f>IF('1042Bf Données de base trav.'!A48="","",'1042Bf Données de base trav.'!A48)</f>
        <v/>
      </c>
      <c r="B52" s="409" t="str">
        <f>IF('1042Bf Données de base trav.'!B48="","",'1042Bf Données de base trav.'!B48)</f>
        <v/>
      </c>
      <c r="C52" s="403" t="str">
        <f>IF('1042Bf Données de base trav.'!C48="","",'1042Bf Données de base trav.'!C48)</f>
        <v/>
      </c>
      <c r="D52" s="310" t="str">
        <f>IF('1042Bf Données de base trav.'!AJ48="","",'1042Bf Données de base trav.'!AJ48)</f>
        <v/>
      </c>
      <c r="E52" s="306" t="str">
        <f>IF('1042Bf Données de base trav.'!N48="","",'1042Bf Données de base trav.'!N48)</f>
        <v/>
      </c>
      <c r="F52" s="308" t="str">
        <f>IF('1042Bf Données de base trav.'!O48="","",'1042Bf Données de base trav.'!O48)</f>
        <v/>
      </c>
      <c r="G52" s="307" t="str">
        <f>IF('1042Bf Données de base trav.'!P48="","",'1042Bf Données de base trav.'!P48)</f>
        <v/>
      </c>
      <c r="H52" s="311" t="str">
        <f>IF('1042Bf Données de base trav.'!Q48="","",'1042Bf Données de base trav.'!Q48)</f>
        <v/>
      </c>
      <c r="I52" s="312" t="str">
        <f>IF('1042Bf Données de base trav.'!R48="","",'1042Bf Données de base trav.'!R48)</f>
        <v/>
      </c>
      <c r="J52" s="313" t="str">
        <f t="shared" si="2"/>
        <v/>
      </c>
      <c r="K52" s="314" t="str">
        <f t="shared" si="3"/>
        <v/>
      </c>
      <c r="L52" s="315" t="str">
        <f>IF('1042Bf Données de base trav.'!S48="","",'1042Bf Données de base trav.'!S48)</f>
        <v/>
      </c>
      <c r="M52" s="316" t="str">
        <f t="shared" si="19"/>
        <v/>
      </c>
      <c r="N52" s="317" t="str">
        <f t="shared" si="20"/>
        <v/>
      </c>
      <c r="O52" s="318" t="str">
        <f t="shared" si="21"/>
        <v/>
      </c>
      <c r="P52" s="319" t="str">
        <f t="shared" si="22"/>
        <v/>
      </c>
      <c r="Q52" s="309" t="str">
        <f t="shared" si="23"/>
        <v/>
      </c>
      <c r="R52" s="320" t="str">
        <f t="shared" si="24"/>
        <v/>
      </c>
      <c r="S52" s="317" t="str">
        <f t="shared" si="25"/>
        <v/>
      </c>
      <c r="T52" s="315" t="str">
        <f>IF(R52="","",MAX((O52-AR52)*'1042Af Demande'!$B$31,0))</f>
        <v/>
      </c>
      <c r="U52" s="321" t="str">
        <f t="shared" si="26"/>
        <v/>
      </c>
      <c r="V52" s="377"/>
      <c r="W52" s="378"/>
      <c r="X52" s="158" t="str">
        <f>IF('1042Bf Données de base trav.'!M48="","",'1042Bf Données de base trav.'!M48)</f>
        <v/>
      </c>
      <c r="Y52" s="379" t="str">
        <f t="shared" si="4"/>
        <v/>
      </c>
      <c r="Z52" s="380" t="str">
        <f>IF(A52="","",'1042Bf Données de base trav.'!Q48-'1042Bf Données de base trav.'!R48)</f>
        <v/>
      </c>
      <c r="AA52" s="380" t="str">
        <f t="shared" si="5"/>
        <v/>
      </c>
      <c r="AB52" s="381" t="str">
        <f t="shared" si="6"/>
        <v/>
      </c>
      <c r="AC52" s="381" t="str">
        <f t="shared" si="7"/>
        <v/>
      </c>
      <c r="AD52" s="381" t="str">
        <f t="shared" si="8"/>
        <v/>
      </c>
      <c r="AE52" s="382" t="str">
        <f t="shared" si="9"/>
        <v/>
      </c>
      <c r="AF52" s="382" t="str">
        <f>IF(K52="","",K52*AF$8 - MAX('1042Bf Données de base trav.'!S48-M52,0))</f>
        <v/>
      </c>
      <c r="AG52" s="382" t="str">
        <f t="shared" si="10"/>
        <v/>
      </c>
      <c r="AH52" s="382" t="str">
        <f t="shared" si="11"/>
        <v/>
      </c>
      <c r="AI52" s="382" t="str">
        <f t="shared" si="12"/>
        <v/>
      </c>
      <c r="AJ52" s="382" t="str">
        <f>IF(OR($C52="",K52="",O52=""),"",MAX(P52+'1042Bf Données de base trav.'!T48-O52,0))</f>
        <v/>
      </c>
      <c r="AK52" s="382" t="str">
        <f>IF('1042Bf Données de base trav.'!T48="","",'1042Bf Données de base trav.'!T48)</f>
        <v/>
      </c>
      <c r="AL52" s="382" t="str">
        <f t="shared" si="13"/>
        <v/>
      </c>
      <c r="AM52" s="383" t="str">
        <f t="shared" si="14"/>
        <v/>
      </c>
      <c r="AN52" s="384" t="str">
        <f t="shared" si="15"/>
        <v/>
      </c>
      <c r="AO52" s="382" t="str">
        <f t="shared" si="16"/>
        <v/>
      </c>
      <c r="AP52" s="382" t="str">
        <f>IF(E52="","",'1042Bf Données de base trav.'!P48)</f>
        <v/>
      </c>
      <c r="AQ52" s="385">
        <f>IF('1042Bf Données de base trav.'!Y48&gt;0,AG52,0)</f>
        <v>0</v>
      </c>
      <c r="AR52" s="386">
        <f>IF('1042Bf Données de base trav.'!Y48&gt;0,'1042Bf Données de base trav.'!T48,0)</f>
        <v>0</v>
      </c>
      <c r="AS52" s="382" t="str">
        <f t="shared" si="17"/>
        <v/>
      </c>
      <c r="AT52" s="382">
        <f>'1042Bf Données de base trav.'!P48</f>
        <v>0</v>
      </c>
      <c r="AU52" s="382">
        <f t="shared" si="18"/>
        <v>0</v>
      </c>
    </row>
    <row r="53" spans="1:47" s="57" customFormat="1" ht="16.899999999999999" customHeight="1">
      <c r="A53" s="402" t="str">
        <f>IF('1042Bf Données de base trav.'!A49="","",'1042Bf Données de base trav.'!A49)</f>
        <v/>
      </c>
      <c r="B53" s="409" t="str">
        <f>IF('1042Bf Données de base trav.'!B49="","",'1042Bf Données de base trav.'!B49)</f>
        <v/>
      </c>
      <c r="C53" s="403" t="str">
        <f>IF('1042Bf Données de base trav.'!C49="","",'1042Bf Données de base trav.'!C49)</f>
        <v/>
      </c>
      <c r="D53" s="310" t="str">
        <f>IF('1042Bf Données de base trav.'!AJ49="","",'1042Bf Données de base trav.'!AJ49)</f>
        <v/>
      </c>
      <c r="E53" s="306" t="str">
        <f>IF('1042Bf Données de base trav.'!N49="","",'1042Bf Données de base trav.'!N49)</f>
        <v/>
      </c>
      <c r="F53" s="308" t="str">
        <f>IF('1042Bf Données de base trav.'!O49="","",'1042Bf Données de base trav.'!O49)</f>
        <v/>
      </c>
      <c r="G53" s="307" t="str">
        <f>IF('1042Bf Données de base trav.'!P49="","",'1042Bf Données de base trav.'!P49)</f>
        <v/>
      </c>
      <c r="H53" s="311" t="str">
        <f>IF('1042Bf Données de base trav.'!Q49="","",'1042Bf Données de base trav.'!Q49)</f>
        <v/>
      </c>
      <c r="I53" s="312" t="str">
        <f>IF('1042Bf Données de base trav.'!R49="","",'1042Bf Données de base trav.'!R49)</f>
        <v/>
      </c>
      <c r="J53" s="313" t="str">
        <f t="shared" si="2"/>
        <v/>
      </c>
      <c r="K53" s="314" t="str">
        <f t="shared" si="3"/>
        <v/>
      </c>
      <c r="L53" s="315" t="str">
        <f>IF('1042Bf Données de base trav.'!S49="","",'1042Bf Données de base trav.'!S49)</f>
        <v/>
      </c>
      <c r="M53" s="316" t="str">
        <f t="shared" si="19"/>
        <v/>
      </c>
      <c r="N53" s="317" t="str">
        <f t="shared" si="20"/>
        <v/>
      </c>
      <c r="O53" s="318" t="str">
        <f t="shared" si="21"/>
        <v/>
      </c>
      <c r="P53" s="319" t="str">
        <f t="shared" si="22"/>
        <v/>
      </c>
      <c r="Q53" s="309" t="str">
        <f t="shared" si="23"/>
        <v/>
      </c>
      <c r="R53" s="320" t="str">
        <f t="shared" si="24"/>
        <v/>
      </c>
      <c r="S53" s="317" t="str">
        <f t="shared" si="25"/>
        <v/>
      </c>
      <c r="T53" s="315" t="str">
        <f>IF(R53="","",MAX((O53-AR53)*'1042Af Demande'!$B$31,0))</f>
        <v/>
      </c>
      <c r="U53" s="321" t="str">
        <f t="shared" si="26"/>
        <v/>
      </c>
      <c r="V53" s="377"/>
      <c r="W53" s="378"/>
      <c r="X53" s="158" t="str">
        <f>IF('1042Bf Données de base trav.'!M49="","",'1042Bf Données de base trav.'!M49)</f>
        <v/>
      </c>
      <c r="Y53" s="379" t="str">
        <f t="shared" si="4"/>
        <v/>
      </c>
      <c r="Z53" s="380" t="str">
        <f>IF(A53="","",'1042Bf Données de base trav.'!Q49-'1042Bf Données de base trav.'!R49)</f>
        <v/>
      </c>
      <c r="AA53" s="380" t="str">
        <f t="shared" si="5"/>
        <v/>
      </c>
      <c r="AB53" s="381" t="str">
        <f t="shared" si="6"/>
        <v/>
      </c>
      <c r="AC53" s="381" t="str">
        <f t="shared" si="7"/>
        <v/>
      </c>
      <c r="AD53" s="381" t="str">
        <f t="shared" si="8"/>
        <v/>
      </c>
      <c r="AE53" s="382" t="str">
        <f t="shared" si="9"/>
        <v/>
      </c>
      <c r="AF53" s="382" t="str">
        <f>IF(K53="","",K53*AF$8 - MAX('1042Bf Données de base trav.'!S49-M53,0))</f>
        <v/>
      </c>
      <c r="AG53" s="382" t="str">
        <f t="shared" si="10"/>
        <v/>
      </c>
      <c r="AH53" s="382" t="str">
        <f t="shared" si="11"/>
        <v/>
      </c>
      <c r="AI53" s="382" t="str">
        <f t="shared" si="12"/>
        <v/>
      </c>
      <c r="AJ53" s="382" t="str">
        <f>IF(OR($C53="",K53="",O53=""),"",MAX(P53+'1042Bf Données de base trav.'!T49-O53,0))</f>
        <v/>
      </c>
      <c r="AK53" s="382" t="str">
        <f>IF('1042Bf Données de base trav.'!T49="","",'1042Bf Données de base trav.'!T49)</f>
        <v/>
      </c>
      <c r="AL53" s="382" t="str">
        <f t="shared" si="13"/>
        <v/>
      </c>
      <c r="AM53" s="383" t="str">
        <f t="shared" si="14"/>
        <v/>
      </c>
      <c r="AN53" s="384" t="str">
        <f t="shared" si="15"/>
        <v/>
      </c>
      <c r="AO53" s="382" t="str">
        <f t="shared" si="16"/>
        <v/>
      </c>
      <c r="AP53" s="382" t="str">
        <f>IF(E53="","",'1042Bf Données de base trav.'!P49)</f>
        <v/>
      </c>
      <c r="AQ53" s="385">
        <f>IF('1042Bf Données de base trav.'!Y49&gt;0,AG53,0)</f>
        <v>0</v>
      </c>
      <c r="AR53" s="386">
        <f>IF('1042Bf Données de base trav.'!Y49&gt;0,'1042Bf Données de base trav.'!T49,0)</f>
        <v>0</v>
      </c>
      <c r="AS53" s="382" t="str">
        <f t="shared" si="17"/>
        <v/>
      </c>
      <c r="AT53" s="382">
        <f>'1042Bf Données de base trav.'!P49</f>
        <v>0</v>
      </c>
      <c r="AU53" s="382">
        <f t="shared" si="18"/>
        <v>0</v>
      </c>
    </row>
    <row r="54" spans="1:47" s="57" customFormat="1" ht="16.899999999999999" customHeight="1">
      <c r="A54" s="402" t="str">
        <f>IF('1042Bf Données de base trav.'!A50="","",'1042Bf Données de base trav.'!A50)</f>
        <v/>
      </c>
      <c r="B54" s="409" t="str">
        <f>IF('1042Bf Données de base trav.'!B50="","",'1042Bf Données de base trav.'!B50)</f>
        <v/>
      </c>
      <c r="C54" s="403" t="str">
        <f>IF('1042Bf Données de base trav.'!C50="","",'1042Bf Données de base trav.'!C50)</f>
        <v/>
      </c>
      <c r="D54" s="310" t="str">
        <f>IF('1042Bf Données de base trav.'!AJ50="","",'1042Bf Données de base trav.'!AJ50)</f>
        <v/>
      </c>
      <c r="E54" s="306" t="str">
        <f>IF('1042Bf Données de base trav.'!N50="","",'1042Bf Données de base trav.'!N50)</f>
        <v/>
      </c>
      <c r="F54" s="308" t="str">
        <f>IF('1042Bf Données de base trav.'!O50="","",'1042Bf Données de base trav.'!O50)</f>
        <v/>
      </c>
      <c r="G54" s="307" t="str">
        <f>IF('1042Bf Données de base trav.'!P50="","",'1042Bf Données de base trav.'!P50)</f>
        <v/>
      </c>
      <c r="H54" s="311" t="str">
        <f>IF('1042Bf Données de base trav.'!Q50="","",'1042Bf Données de base trav.'!Q50)</f>
        <v/>
      </c>
      <c r="I54" s="312" t="str">
        <f>IF('1042Bf Données de base trav.'!R50="","",'1042Bf Données de base trav.'!R50)</f>
        <v/>
      </c>
      <c r="J54" s="313" t="str">
        <f t="shared" si="2"/>
        <v/>
      </c>
      <c r="K54" s="314" t="str">
        <f t="shared" si="3"/>
        <v/>
      </c>
      <c r="L54" s="315" t="str">
        <f>IF('1042Bf Données de base trav.'!S50="","",'1042Bf Données de base trav.'!S50)</f>
        <v/>
      </c>
      <c r="M54" s="316" t="str">
        <f t="shared" si="19"/>
        <v/>
      </c>
      <c r="N54" s="317" t="str">
        <f t="shared" si="20"/>
        <v/>
      </c>
      <c r="O54" s="318" t="str">
        <f t="shared" si="21"/>
        <v/>
      </c>
      <c r="P54" s="319" t="str">
        <f t="shared" si="22"/>
        <v/>
      </c>
      <c r="Q54" s="309" t="str">
        <f t="shared" si="23"/>
        <v/>
      </c>
      <c r="R54" s="320" t="str">
        <f t="shared" si="24"/>
        <v/>
      </c>
      <c r="S54" s="317" t="str">
        <f t="shared" si="25"/>
        <v/>
      </c>
      <c r="T54" s="315" t="str">
        <f>IF(R54="","",MAX((O54-AR54)*'1042Af Demande'!$B$31,0))</f>
        <v/>
      </c>
      <c r="U54" s="321" t="str">
        <f t="shared" si="26"/>
        <v/>
      </c>
      <c r="V54" s="377"/>
      <c r="W54" s="378"/>
      <c r="X54" s="158" t="str">
        <f>IF('1042Bf Données de base trav.'!M50="","",'1042Bf Données de base trav.'!M50)</f>
        <v/>
      </c>
      <c r="Y54" s="379" t="str">
        <f t="shared" si="4"/>
        <v/>
      </c>
      <c r="Z54" s="380" t="str">
        <f>IF(A54="","",'1042Bf Données de base trav.'!Q50-'1042Bf Données de base trav.'!R50)</f>
        <v/>
      </c>
      <c r="AA54" s="380" t="str">
        <f t="shared" si="5"/>
        <v/>
      </c>
      <c r="AB54" s="381" t="str">
        <f t="shared" si="6"/>
        <v/>
      </c>
      <c r="AC54" s="381" t="str">
        <f t="shared" si="7"/>
        <v/>
      </c>
      <c r="AD54" s="381" t="str">
        <f t="shared" si="8"/>
        <v/>
      </c>
      <c r="AE54" s="382" t="str">
        <f t="shared" si="9"/>
        <v/>
      </c>
      <c r="AF54" s="382" t="str">
        <f>IF(K54="","",K54*AF$8 - MAX('1042Bf Données de base trav.'!S50-M54,0))</f>
        <v/>
      </c>
      <c r="AG54" s="382" t="str">
        <f t="shared" si="10"/>
        <v/>
      </c>
      <c r="AH54" s="382" t="str">
        <f t="shared" si="11"/>
        <v/>
      </c>
      <c r="AI54" s="382" t="str">
        <f t="shared" si="12"/>
        <v/>
      </c>
      <c r="AJ54" s="382" t="str">
        <f>IF(OR($C54="",K54="",O54=""),"",MAX(P54+'1042Bf Données de base trav.'!T50-O54,0))</f>
        <v/>
      </c>
      <c r="AK54" s="382" t="str">
        <f>IF('1042Bf Données de base trav.'!T50="","",'1042Bf Données de base trav.'!T50)</f>
        <v/>
      </c>
      <c r="AL54" s="382" t="str">
        <f t="shared" si="13"/>
        <v/>
      </c>
      <c r="AM54" s="383" t="str">
        <f t="shared" si="14"/>
        <v/>
      </c>
      <c r="AN54" s="384" t="str">
        <f t="shared" si="15"/>
        <v/>
      </c>
      <c r="AO54" s="382" t="str">
        <f t="shared" si="16"/>
        <v/>
      </c>
      <c r="AP54" s="382" t="str">
        <f>IF(E54="","",'1042Bf Données de base trav.'!P50)</f>
        <v/>
      </c>
      <c r="AQ54" s="385">
        <f>IF('1042Bf Données de base trav.'!Y50&gt;0,AG54,0)</f>
        <v>0</v>
      </c>
      <c r="AR54" s="386">
        <f>IF('1042Bf Données de base trav.'!Y50&gt;0,'1042Bf Données de base trav.'!T50,0)</f>
        <v>0</v>
      </c>
      <c r="AS54" s="382" t="str">
        <f t="shared" si="17"/>
        <v/>
      </c>
      <c r="AT54" s="382">
        <f>'1042Bf Données de base trav.'!P50</f>
        <v>0</v>
      </c>
      <c r="AU54" s="382">
        <f t="shared" si="18"/>
        <v>0</v>
      </c>
    </row>
    <row r="55" spans="1:47" s="57" customFormat="1" ht="16.899999999999999" customHeight="1">
      <c r="A55" s="402" t="str">
        <f>IF('1042Bf Données de base trav.'!A51="","",'1042Bf Données de base trav.'!A51)</f>
        <v/>
      </c>
      <c r="B55" s="409" t="str">
        <f>IF('1042Bf Données de base trav.'!B51="","",'1042Bf Données de base trav.'!B51)</f>
        <v/>
      </c>
      <c r="C55" s="403" t="str">
        <f>IF('1042Bf Données de base trav.'!C51="","",'1042Bf Données de base trav.'!C51)</f>
        <v/>
      </c>
      <c r="D55" s="310" t="str">
        <f>IF('1042Bf Données de base trav.'!AJ51="","",'1042Bf Données de base trav.'!AJ51)</f>
        <v/>
      </c>
      <c r="E55" s="306" t="str">
        <f>IF('1042Bf Données de base trav.'!N51="","",'1042Bf Données de base trav.'!N51)</f>
        <v/>
      </c>
      <c r="F55" s="308" t="str">
        <f>IF('1042Bf Données de base trav.'!O51="","",'1042Bf Données de base trav.'!O51)</f>
        <v/>
      </c>
      <c r="G55" s="307" t="str">
        <f>IF('1042Bf Données de base trav.'!P51="","",'1042Bf Données de base trav.'!P51)</f>
        <v/>
      </c>
      <c r="H55" s="311" t="str">
        <f>IF('1042Bf Données de base trav.'!Q51="","",'1042Bf Données de base trav.'!Q51)</f>
        <v/>
      </c>
      <c r="I55" s="312" t="str">
        <f>IF('1042Bf Données de base trav.'!R51="","",'1042Bf Données de base trav.'!R51)</f>
        <v/>
      </c>
      <c r="J55" s="313" t="str">
        <f t="shared" si="2"/>
        <v/>
      </c>
      <c r="K55" s="314" t="str">
        <f t="shared" si="3"/>
        <v/>
      </c>
      <c r="L55" s="315" t="str">
        <f>IF('1042Bf Données de base trav.'!S51="","",'1042Bf Données de base trav.'!S51)</f>
        <v/>
      </c>
      <c r="M55" s="316" t="str">
        <f t="shared" si="19"/>
        <v/>
      </c>
      <c r="N55" s="317" t="str">
        <f t="shared" si="20"/>
        <v/>
      </c>
      <c r="O55" s="318" t="str">
        <f t="shared" si="21"/>
        <v/>
      </c>
      <c r="P55" s="319" t="str">
        <f t="shared" si="22"/>
        <v/>
      </c>
      <c r="Q55" s="309" t="str">
        <f t="shared" si="23"/>
        <v/>
      </c>
      <c r="R55" s="320" t="str">
        <f t="shared" si="24"/>
        <v/>
      </c>
      <c r="S55" s="317" t="str">
        <f t="shared" si="25"/>
        <v/>
      </c>
      <c r="T55" s="315" t="str">
        <f>IF(R55="","",MAX((O55-AR55)*'1042Af Demande'!$B$31,0))</f>
        <v/>
      </c>
      <c r="U55" s="321" t="str">
        <f t="shared" si="26"/>
        <v/>
      </c>
      <c r="V55" s="377"/>
      <c r="W55" s="378"/>
      <c r="X55" s="158" t="str">
        <f>IF('1042Bf Données de base trav.'!M51="","",'1042Bf Données de base trav.'!M51)</f>
        <v/>
      </c>
      <c r="Y55" s="379" t="str">
        <f t="shared" si="4"/>
        <v/>
      </c>
      <c r="Z55" s="380" t="str">
        <f>IF(A55="","",'1042Bf Données de base trav.'!Q51-'1042Bf Données de base trav.'!R51)</f>
        <v/>
      </c>
      <c r="AA55" s="380" t="str">
        <f t="shared" si="5"/>
        <v/>
      </c>
      <c r="AB55" s="381" t="str">
        <f t="shared" si="6"/>
        <v/>
      </c>
      <c r="AC55" s="381" t="str">
        <f t="shared" si="7"/>
        <v/>
      </c>
      <c r="AD55" s="381" t="str">
        <f t="shared" si="8"/>
        <v/>
      </c>
      <c r="AE55" s="382" t="str">
        <f t="shared" si="9"/>
        <v/>
      </c>
      <c r="AF55" s="382" t="str">
        <f>IF(K55="","",K55*AF$8 - MAX('1042Bf Données de base trav.'!S51-M55,0))</f>
        <v/>
      </c>
      <c r="AG55" s="382" t="str">
        <f t="shared" si="10"/>
        <v/>
      </c>
      <c r="AH55" s="382" t="str">
        <f t="shared" si="11"/>
        <v/>
      </c>
      <c r="AI55" s="382" t="str">
        <f t="shared" si="12"/>
        <v/>
      </c>
      <c r="AJ55" s="382" t="str">
        <f>IF(OR($C55="",K55="",O55=""),"",MAX(P55+'1042Bf Données de base trav.'!T51-O55,0))</f>
        <v/>
      </c>
      <c r="AK55" s="382" t="str">
        <f>IF('1042Bf Données de base trav.'!T51="","",'1042Bf Données de base trav.'!T51)</f>
        <v/>
      </c>
      <c r="AL55" s="382" t="str">
        <f t="shared" si="13"/>
        <v/>
      </c>
      <c r="AM55" s="383" t="str">
        <f t="shared" si="14"/>
        <v/>
      </c>
      <c r="AN55" s="384" t="str">
        <f t="shared" si="15"/>
        <v/>
      </c>
      <c r="AO55" s="382" t="str">
        <f t="shared" si="16"/>
        <v/>
      </c>
      <c r="AP55" s="382" t="str">
        <f>IF(E55="","",'1042Bf Données de base trav.'!P51)</f>
        <v/>
      </c>
      <c r="AQ55" s="385">
        <f>IF('1042Bf Données de base trav.'!Y51&gt;0,AG55,0)</f>
        <v>0</v>
      </c>
      <c r="AR55" s="386">
        <f>IF('1042Bf Données de base trav.'!Y51&gt;0,'1042Bf Données de base trav.'!T51,0)</f>
        <v>0</v>
      </c>
      <c r="AS55" s="382" t="str">
        <f t="shared" si="17"/>
        <v/>
      </c>
      <c r="AT55" s="382">
        <f>'1042Bf Données de base trav.'!P51</f>
        <v>0</v>
      </c>
      <c r="AU55" s="382">
        <f t="shared" si="18"/>
        <v>0</v>
      </c>
    </row>
    <row r="56" spans="1:47" s="57" customFormat="1" ht="16.899999999999999" customHeight="1">
      <c r="A56" s="402" t="str">
        <f>IF('1042Bf Données de base trav.'!A52="","",'1042Bf Données de base trav.'!A52)</f>
        <v/>
      </c>
      <c r="B56" s="409" t="str">
        <f>IF('1042Bf Données de base trav.'!B52="","",'1042Bf Données de base trav.'!B52)</f>
        <v/>
      </c>
      <c r="C56" s="403" t="str">
        <f>IF('1042Bf Données de base trav.'!C52="","",'1042Bf Données de base trav.'!C52)</f>
        <v/>
      </c>
      <c r="D56" s="310" t="str">
        <f>IF('1042Bf Données de base trav.'!AJ52="","",'1042Bf Données de base trav.'!AJ52)</f>
        <v/>
      </c>
      <c r="E56" s="306" t="str">
        <f>IF('1042Bf Données de base trav.'!N52="","",'1042Bf Données de base trav.'!N52)</f>
        <v/>
      </c>
      <c r="F56" s="308" t="str">
        <f>IF('1042Bf Données de base trav.'!O52="","",'1042Bf Données de base trav.'!O52)</f>
        <v/>
      </c>
      <c r="G56" s="307" t="str">
        <f>IF('1042Bf Données de base trav.'!P52="","",'1042Bf Données de base trav.'!P52)</f>
        <v/>
      </c>
      <c r="H56" s="311" t="str">
        <f>IF('1042Bf Données de base trav.'!Q52="","",'1042Bf Données de base trav.'!Q52)</f>
        <v/>
      </c>
      <c r="I56" s="312" t="str">
        <f>IF('1042Bf Données de base trav.'!R52="","",'1042Bf Données de base trav.'!R52)</f>
        <v/>
      </c>
      <c r="J56" s="313" t="str">
        <f t="shared" si="2"/>
        <v/>
      </c>
      <c r="K56" s="314" t="str">
        <f t="shared" si="3"/>
        <v/>
      </c>
      <c r="L56" s="315" t="str">
        <f>IF('1042Bf Données de base trav.'!S52="","",'1042Bf Données de base trav.'!S52)</f>
        <v/>
      </c>
      <c r="M56" s="316" t="str">
        <f t="shared" si="19"/>
        <v/>
      </c>
      <c r="N56" s="317" t="str">
        <f t="shared" si="20"/>
        <v/>
      </c>
      <c r="O56" s="318" t="str">
        <f t="shared" si="21"/>
        <v/>
      </c>
      <c r="P56" s="319" t="str">
        <f t="shared" si="22"/>
        <v/>
      </c>
      <c r="Q56" s="309" t="str">
        <f t="shared" si="23"/>
        <v/>
      </c>
      <c r="R56" s="320" t="str">
        <f t="shared" si="24"/>
        <v/>
      </c>
      <c r="S56" s="317" t="str">
        <f t="shared" si="25"/>
        <v/>
      </c>
      <c r="T56" s="315" t="str">
        <f>IF(R56="","",MAX((O56-AR56)*'1042Af Demande'!$B$31,0))</f>
        <v/>
      </c>
      <c r="U56" s="321" t="str">
        <f t="shared" si="26"/>
        <v/>
      </c>
      <c r="V56" s="377"/>
      <c r="W56" s="378"/>
      <c r="X56" s="158" t="str">
        <f>IF('1042Bf Données de base trav.'!M52="","",'1042Bf Données de base trav.'!M52)</f>
        <v/>
      </c>
      <c r="Y56" s="379" t="str">
        <f t="shared" si="4"/>
        <v/>
      </c>
      <c r="Z56" s="380" t="str">
        <f>IF(A56="","",'1042Bf Données de base trav.'!Q52-'1042Bf Données de base trav.'!R52)</f>
        <v/>
      </c>
      <c r="AA56" s="380" t="str">
        <f t="shared" si="5"/>
        <v/>
      </c>
      <c r="AB56" s="381" t="str">
        <f t="shared" si="6"/>
        <v/>
      </c>
      <c r="AC56" s="381" t="str">
        <f t="shared" si="7"/>
        <v/>
      </c>
      <c r="AD56" s="381" t="str">
        <f t="shared" si="8"/>
        <v/>
      </c>
      <c r="AE56" s="382" t="str">
        <f t="shared" si="9"/>
        <v/>
      </c>
      <c r="AF56" s="382" t="str">
        <f>IF(K56="","",K56*AF$8 - MAX('1042Bf Données de base trav.'!S52-M56,0))</f>
        <v/>
      </c>
      <c r="AG56" s="382" t="str">
        <f t="shared" si="10"/>
        <v/>
      </c>
      <c r="AH56" s="382" t="str">
        <f t="shared" si="11"/>
        <v/>
      </c>
      <c r="AI56" s="382" t="str">
        <f t="shared" si="12"/>
        <v/>
      </c>
      <c r="AJ56" s="382" t="str">
        <f>IF(OR($C56="",K56="",O56=""),"",MAX(P56+'1042Bf Données de base trav.'!T52-O56,0))</f>
        <v/>
      </c>
      <c r="AK56" s="382" t="str">
        <f>IF('1042Bf Données de base trav.'!T52="","",'1042Bf Données de base trav.'!T52)</f>
        <v/>
      </c>
      <c r="AL56" s="382" t="str">
        <f t="shared" si="13"/>
        <v/>
      </c>
      <c r="AM56" s="383" t="str">
        <f t="shared" si="14"/>
        <v/>
      </c>
      <c r="AN56" s="384" t="str">
        <f t="shared" si="15"/>
        <v/>
      </c>
      <c r="AO56" s="382" t="str">
        <f t="shared" si="16"/>
        <v/>
      </c>
      <c r="AP56" s="382" t="str">
        <f>IF(E56="","",'1042Bf Données de base trav.'!P52)</f>
        <v/>
      </c>
      <c r="AQ56" s="385">
        <f>IF('1042Bf Données de base trav.'!Y52&gt;0,AG56,0)</f>
        <v>0</v>
      </c>
      <c r="AR56" s="386">
        <f>IF('1042Bf Données de base trav.'!Y52&gt;0,'1042Bf Données de base trav.'!T52,0)</f>
        <v>0</v>
      </c>
      <c r="AS56" s="382" t="str">
        <f t="shared" si="17"/>
        <v/>
      </c>
      <c r="AT56" s="382">
        <f>'1042Bf Données de base trav.'!P52</f>
        <v>0</v>
      </c>
      <c r="AU56" s="382">
        <f t="shared" si="18"/>
        <v>0</v>
      </c>
    </row>
    <row r="57" spans="1:47" s="57" customFormat="1" ht="16.899999999999999" customHeight="1">
      <c r="A57" s="402" t="str">
        <f>IF('1042Bf Données de base trav.'!A53="","",'1042Bf Données de base trav.'!A53)</f>
        <v/>
      </c>
      <c r="B57" s="409" t="str">
        <f>IF('1042Bf Données de base trav.'!B53="","",'1042Bf Données de base trav.'!B53)</f>
        <v/>
      </c>
      <c r="C57" s="403" t="str">
        <f>IF('1042Bf Données de base trav.'!C53="","",'1042Bf Données de base trav.'!C53)</f>
        <v/>
      </c>
      <c r="D57" s="310" t="str">
        <f>IF('1042Bf Données de base trav.'!AJ53="","",'1042Bf Données de base trav.'!AJ53)</f>
        <v/>
      </c>
      <c r="E57" s="306" t="str">
        <f>IF('1042Bf Données de base trav.'!N53="","",'1042Bf Données de base trav.'!N53)</f>
        <v/>
      </c>
      <c r="F57" s="308" t="str">
        <f>IF('1042Bf Données de base trav.'!O53="","",'1042Bf Données de base trav.'!O53)</f>
        <v/>
      </c>
      <c r="G57" s="307" t="str">
        <f>IF('1042Bf Données de base trav.'!P53="","",'1042Bf Données de base trav.'!P53)</f>
        <v/>
      </c>
      <c r="H57" s="311" t="str">
        <f>IF('1042Bf Données de base trav.'!Q53="","",'1042Bf Données de base trav.'!Q53)</f>
        <v/>
      </c>
      <c r="I57" s="312" t="str">
        <f>IF('1042Bf Données de base trav.'!R53="","",'1042Bf Données de base trav.'!R53)</f>
        <v/>
      </c>
      <c r="J57" s="313" t="str">
        <f t="shared" si="2"/>
        <v/>
      </c>
      <c r="K57" s="314" t="str">
        <f t="shared" si="3"/>
        <v/>
      </c>
      <c r="L57" s="315" t="str">
        <f>IF('1042Bf Données de base trav.'!S53="","",'1042Bf Données de base trav.'!S53)</f>
        <v/>
      </c>
      <c r="M57" s="316" t="str">
        <f t="shared" si="19"/>
        <v/>
      </c>
      <c r="N57" s="317" t="str">
        <f t="shared" si="20"/>
        <v/>
      </c>
      <c r="O57" s="318" t="str">
        <f t="shared" si="21"/>
        <v/>
      </c>
      <c r="P57" s="319" t="str">
        <f t="shared" si="22"/>
        <v/>
      </c>
      <c r="Q57" s="309" t="str">
        <f t="shared" si="23"/>
        <v/>
      </c>
      <c r="R57" s="320" t="str">
        <f t="shared" si="24"/>
        <v/>
      </c>
      <c r="S57" s="317" t="str">
        <f t="shared" si="25"/>
        <v/>
      </c>
      <c r="T57" s="315" t="str">
        <f>IF(R57="","",MAX((O57-AR57)*'1042Af Demande'!$B$31,0))</f>
        <v/>
      </c>
      <c r="U57" s="321" t="str">
        <f t="shared" si="26"/>
        <v/>
      </c>
      <c r="V57" s="377"/>
      <c r="W57" s="378"/>
      <c r="X57" s="158" t="str">
        <f>IF('1042Bf Données de base trav.'!M53="","",'1042Bf Données de base trav.'!M53)</f>
        <v/>
      </c>
      <c r="Y57" s="379" t="str">
        <f t="shared" si="4"/>
        <v/>
      </c>
      <c r="Z57" s="380" t="str">
        <f>IF(A57="","",'1042Bf Données de base trav.'!Q53-'1042Bf Données de base trav.'!R53)</f>
        <v/>
      </c>
      <c r="AA57" s="380" t="str">
        <f t="shared" si="5"/>
        <v/>
      </c>
      <c r="AB57" s="381" t="str">
        <f t="shared" si="6"/>
        <v/>
      </c>
      <c r="AC57" s="381" t="str">
        <f t="shared" si="7"/>
        <v/>
      </c>
      <c r="AD57" s="381" t="str">
        <f t="shared" si="8"/>
        <v/>
      </c>
      <c r="AE57" s="382" t="str">
        <f t="shared" si="9"/>
        <v/>
      </c>
      <c r="AF57" s="382" t="str">
        <f>IF(K57="","",K57*AF$8 - MAX('1042Bf Données de base trav.'!S53-M57,0))</f>
        <v/>
      </c>
      <c r="AG57" s="382" t="str">
        <f t="shared" si="10"/>
        <v/>
      </c>
      <c r="AH57" s="382" t="str">
        <f t="shared" si="11"/>
        <v/>
      </c>
      <c r="AI57" s="382" t="str">
        <f t="shared" si="12"/>
        <v/>
      </c>
      <c r="AJ57" s="382" t="str">
        <f>IF(OR($C57="",K57="",O57=""),"",MAX(P57+'1042Bf Données de base trav.'!T53-O57,0))</f>
        <v/>
      </c>
      <c r="AK57" s="382" t="str">
        <f>IF('1042Bf Données de base trav.'!T53="","",'1042Bf Données de base trav.'!T53)</f>
        <v/>
      </c>
      <c r="AL57" s="382" t="str">
        <f t="shared" si="13"/>
        <v/>
      </c>
      <c r="AM57" s="383" t="str">
        <f t="shared" si="14"/>
        <v/>
      </c>
      <c r="AN57" s="384" t="str">
        <f t="shared" si="15"/>
        <v/>
      </c>
      <c r="AO57" s="382" t="str">
        <f t="shared" si="16"/>
        <v/>
      </c>
      <c r="AP57" s="382" t="str">
        <f>IF(E57="","",'1042Bf Données de base trav.'!P53)</f>
        <v/>
      </c>
      <c r="AQ57" s="385">
        <f>IF('1042Bf Données de base trav.'!Y53&gt;0,AG57,0)</f>
        <v>0</v>
      </c>
      <c r="AR57" s="386">
        <f>IF('1042Bf Données de base trav.'!Y53&gt;0,'1042Bf Données de base trav.'!T53,0)</f>
        <v>0</v>
      </c>
      <c r="AS57" s="382" t="str">
        <f t="shared" si="17"/>
        <v/>
      </c>
      <c r="AT57" s="382">
        <f>'1042Bf Données de base trav.'!P53</f>
        <v>0</v>
      </c>
      <c r="AU57" s="382">
        <f t="shared" si="18"/>
        <v>0</v>
      </c>
    </row>
    <row r="58" spans="1:47" s="57" customFormat="1" ht="16.899999999999999" customHeight="1">
      <c r="A58" s="402" t="str">
        <f>IF('1042Bf Données de base trav.'!A54="","",'1042Bf Données de base trav.'!A54)</f>
        <v/>
      </c>
      <c r="B58" s="409" t="str">
        <f>IF('1042Bf Données de base trav.'!B54="","",'1042Bf Données de base trav.'!B54)</f>
        <v/>
      </c>
      <c r="C58" s="403" t="str">
        <f>IF('1042Bf Données de base trav.'!C54="","",'1042Bf Données de base trav.'!C54)</f>
        <v/>
      </c>
      <c r="D58" s="310" t="str">
        <f>IF('1042Bf Données de base trav.'!AJ54="","",'1042Bf Données de base trav.'!AJ54)</f>
        <v/>
      </c>
      <c r="E58" s="306" t="str">
        <f>IF('1042Bf Données de base trav.'!N54="","",'1042Bf Données de base trav.'!N54)</f>
        <v/>
      </c>
      <c r="F58" s="308" t="str">
        <f>IF('1042Bf Données de base trav.'!O54="","",'1042Bf Données de base trav.'!O54)</f>
        <v/>
      </c>
      <c r="G58" s="307" t="str">
        <f>IF('1042Bf Données de base trav.'!P54="","",'1042Bf Données de base trav.'!P54)</f>
        <v/>
      </c>
      <c r="H58" s="311" t="str">
        <f>IF('1042Bf Données de base trav.'!Q54="","",'1042Bf Données de base trav.'!Q54)</f>
        <v/>
      </c>
      <c r="I58" s="312" t="str">
        <f>IF('1042Bf Données de base trav.'!R54="","",'1042Bf Données de base trav.'!R54)</f>
        <v/>
      </c>
      <c r="J58" s="313" t="str">
        <f t="shared" si="2"/>
        <v/>
      </c>
      <c r="K58" s="314" t="str">
        <f t="shared" si="3"/>
        <v/>
      </c>
      <c r="L58" s="315" t="str">
        <f>IF('1042Bf Données de base trav.'!S54="","",'1042Bf Données de base trav.'!S54)</f>
        <v/>
      </c>
      <c r="M58" s="316" t="str">
        <f t="shared" si="19"/>
        <v/>
      </c>
      <c r="N58" s="317" t="str">
        <f t="shared" si="20"/>
        <v/>
      </c>
      <c r="O58" s="318" t="str">
        <f t="shared" si="21"/>
        <v/>
      </c>
      <c r="P58" s="319" t="str">
        <f t="shared" si="22"/>
        <v/>
      </c>
      <c r="Q58" s="309" t="str">
        <f t="shared" si="23"/>
        <v/>
      </c>
      <c r="R58" s="320" t="str">
        <f t="shared" si="24"/>
        <v/>
      </c>
      <c r="S58" s="317" t="str">
        <f t="shared" si="25"/>
        <v/>
      </c>
      <c r="T58" s="315" t="str">
        <f>IF(R58="","",MAX((O58-AR58)*'1042Af Demande'!$B$31,0))</f>
        <v/>
      </c>
      <c r="U58" s="321" t="str">
        <f t="shared" si="26"/>
        <v/>
      </c>
      <c r="V58" s="377"/>
      <c r="W58" s="378"/>
      <c r="X58" s="158" t="str">
        <f>IF('1042Bf Données de base trav.'!M54="","",'1042Bf Données de base trav.'!M54)</f>
        <v/>
      </c>
      <c r="Y58" s="379" t="str">
        <f t="shared" si="4"/>
        <v/>
      </c>
      <c r="Z58" s="380" t="str">
        <f>IF(A58="","",'1042Bf Données de base trav.'!Q54-'1042Bf Données de base trav.'!R54)</f>
        <v/>
      </c>
      <c r="AA58" s="380" t="str">
        <f t="shared" si="5"/>
        <v/>
      </c>
      <c r="AB58" s="381" t="str">
        <f t="shared" si="6"/>
        <v/>
      </c>
      <c r="AC58" s="381" t="str">
        <f t="shared" si="7"/>
        <v/>
      </c>
      <c r="AD58" s="381" t="str">
        <f t="shared" si="8"/>
        <v/>
      </c>
      <c r="AE58" s="382" t="str">
        <f t="shared" si="9"/>
        <v/>
      </c>
      <c r="AF58" s="382" t="str">
        <f>IF(K58="","",K58*AF$8 - MAX('1042Bf Données de base trav.'!S54-M58,0))</f>
        <v/>
      </c>
      <c r="AG58" s="382" t="str">
        <f t="shared" si="10"/>
        <v/>
      </c>
      <c r="AH58" s="382" t="str">
        <f t="shared" si="11"/>
        <v/>
      </c>
      <c r="AI58" s="382" t="str">
        <f t="shared" si="12"/>
        <v/>
      </c>
      <c r="AJ58" s="382" t="str">
        <f>IF(OR($C58="",K58="",O58=""),"",MAX(P58+'1042Bf Données de base trav.'!T54-O58,0))</f>
        <v/>
      </c>
      <c r="AK58" s="382" t="str">
        <f>IF('1042Bf Données de base trav.'!T54="","",'1042Bf Données de base trav.'!T54)</f>
        <v/>
      </c>
      <c r="AL58" s="382" t="str">
        <f t="shared" si="13"/>
        <v/>
      </c>
      <c r="AM58" s="383" t="str">
        <f t="shared" si="14"/>
        <v/>
      </c>
      <c r="AN58" s="384" t="str">
        <f t="shared" si="15"/>
        <v/>
      </c>
      <c r="AO58" s="382" t="str">
        <f t="shared" si="16"/>
        <v/>
      </c>
      <c r="AP58" s="382" t="str">
        <f>IF(E58="","",'1042Bf Données de base trav.'!P54)</f>
        <v/>
      </c>
      <c r="AQ58" s="385">
        <f>IF('1042Bf Données de base trav.'!Y54&gt;0,AG58,0)</f>
        <v>0</v>
      </c>
      <c r="AR58" s="386">
        <f>IF('1042Bf Données de base trav.'!Y54&gt;0,'1042Bf Données de base trav.'!T54,0)</f>
        <v>0</v>
      </c>
      <c r="AS58" s="382" t="str">
        <f t="shared" si="17"/>
        <v/>
      </c>
      <c r="AT58" s="382">
        <f>'1042Bf Données de base trav.'!P54</f>
        <v>0</v>
      </c>
      <c r="AU58" s="382">
        <f t="shared" si="18"/>
        <v>0</v>
      </c>
    </row>
    <row r="59" spans="1:47" s="57" customFormat="1" ht="16.899999999999999" customHeight="1">
      <c r="A59" s="402" t="str">
        <f>IF('1042Bf Données de base trav.'!A55="","",'1042Bf Données de base trav.'!A55)</f>
        <v/>
      </c>
      <c r="B59" s="409" t="str">
        <f>IF('1042Bf Données de base trav.'!B55="","",'1042Bf Données de base trav.'!B55)</f>
        <v/>
      </c>
      <c r="C59" s="403" t="str">
        <f>IF('1042Bf Données de base trav.'!C55="","",'1042Bf Données de base trav.'!C55)</f>
        <v/>
      </c>
      <c r="D59" s="310" t="str">
        <f>IF('1042Bf Données de base trav.'!AJ55="","",'1042Bf Données de base trav.'!AJ55)</f>
        <v/>
      </c>
      <c r="E59" s="306" t="str">
        <f>IF('1042Bf Données de base trav.'!N55="","",'1042Bf Données de base trav.'!N55)</f>
        <v/>
      </c>
      <c r="F59" s="308" t="str">
        <f>IF('1042Bf Données de base trav.'!O55="","",'1042Bf Données de base trav.'!O55)</f>
        <v/>
      </c>
      <c r="G59" s="307" t="str">
        <f>IF('1042Bf Données de base trav.'!P55="","",'1042Bf Données de base trav.'!P55)</f>
        <v/>
      </c>
      <c r="H59" s="311" t="str">
        <f>IF('1042Bf Données de base trav.'!Q55="","",'1042Bf Données de base trav.'!Q55)</f>
        <v/>
      </c>
      <c r="I59" s="312" t="str">
        <f>IF('1042Bf Données de base trav.'!R55="","",'1042Bf Données de base trav.'!R55)</f>
        <v/>
      </c>
      <c r="J59" s="313" t="str">
        <f t="shared" si="2"/>
        <v/>
      </c>
      <c r="K59" s="314" t="str">
        <f t="shared" si="3"/>
        <v/>
      </c>
      <c r="L59" s="315" t="str">
        <f>IF('1042Bf Données de base trav.'!S55="","",'1042Bf Données de base trav.'!S55)</f>
        <v/>
      </c>
      <c r="M59" s="316" t="str">
        <f t="shared" si="19"/>
        <v/>
      </c>
      <c r="N59" s="317" t="str">
        <f t="shared" si="20"/>
        <v/>
      </c>
      <c r="O59" s="318" t="str">
        <f t="shared" si="21"/>
        <v/>
      </c>
      <c r="P59" s="319" t="str">
        <f t="shared" si="22"/>
        <v/>
      </c>
      <c r="Q59" s="309" t="str">
        <f t="shared" si="23"/>
        <v/>
      </c>
      <c r="R59" s="320" t="str">
        <f t="shared" si="24"/>
        <v/>
      </c>
      <c r="S59" s="317" t="str">
        <f t="shared" si="25"/>
        <v/>
      </c>
      <c r="T59" s="315" t="str">
        <f>IF(R59="","",MAX((O59-AR59)*'1042Af Demande'!$B$31,0))</f>
        <v/>
      </c>
      <c r="U59" s="321" t="str">
        <f t="shared" si="26"/>
        <v/>
      </c>
      <c r="V59" s="377"/>
      <c r="W59" s="378"/>
      <c r="X59" s="158" t="str">
        <f>IF('1042Bf Données de base trav.'!M55="","",'1042Bf Données de base trav.'!M55)</f>
        <v/>
      </c>
      <c r="Y59" s="379" t="str">
        <f t="shared" si="4"/>
        <v/>
      </c>
      <c r="Z59" s="380" t="str">
        <f>IF(A59="","",'1042Bf Données de base trav.'!Q55-'1042Bf Données de base trav.'!R55)</f>
        <v/>
      </c>
      <c r="AA59" s="380" t="str">
        <f t="shared" si="5"/>
        <v/>
      </c>
      <c r="AB59" s="381" t="str">
        <f t="shared" si="6"/>
        <v/>
      </c>
      <c r="AC59" s="381" t="str">
        <f t="shared" si="7"/>
        <v/>
      </c>
      <c r="AD59" s="381" t="str">
        <f t="shared" si="8"/>
        <v/>
      </c>
      <c r="AE59" s="382" t="str">
        <f t="shared" si="9"/>
        <v/>
      </c>
      <c r="AF59" s="382" t="str">
        <f>IF(K59="","",K59*AF$8 - MAX('1042Bf Données de base trav.'!S55-M59,0))</f>
        <v/>
      </c>
      <c r="AG59" s="382" t="str">
        <f t="shared" si="10"/>
        <v/>
      </c>
      <c r="AH59" s="382" t="str">
        <f t="shared" si="11"/>
        <v/>
      </c>
      <c r="AI59" s="382" t="str">
        <f t="shared" si="12"/>
        <v/>
      </c>
      <c r="AJ59" s="382" t="str">
        <f>IF(OR($C59="",K59="",O59=""),"",MAX(P59+'1042Bf Données de base trav.'!T55-O59,0))</f>
        <v/>
      </c>
      <c r="AK59" s="382" t="str">
        <f>IF('1042Bf Données de base trav.'!T55="","",'1042Bf Données de base trav.'!T55)</f>
        <v/>
      </c>
      <c r="AL59" s="382" t="str">
        <f t="shared" si="13"/>
        <v/>
      </c>
      <c r="AM59" s="383" t="str">
        <f t="shared" si="14"/>
        <v/>
      </c>
      <c r="AN59" s="384" t="str">
        <f t="shared" si="15"/>
        <v/>
      </c>
      <c r="AO59" s="382" t="str">
        <f t="shared" si="16"/>
        <v/>
      </c>
      <c r="AP59" s="382" t="str">
        <f>IF(E59="","",'1042Bf Données de base trav.'!P55)</f>
        <v/>
      </c>
      <c r="AQ59" s="385">
        <f>IF('1042Bf Données de base trav.'!Y55&gt;0,AG59,0)</f>
        <v>0</v>
      </c>
      <c r="AR59" s="386">
        <f>IF('1042Bf Données de base trav.'!Y55&gt;0,'1042Bf Données de base trav.'!T55,0)</f>
        <v>0</v>
      </c>
      <c r="AS59" s="382" t="str">
        <f t="shared" si="17"/>
        <v/>
      </c>
      <c r="AT59" s="382">
        <f>'1042Bf Données de base trav.'!P55</f>
        <v>0</v>
      </c>
      <c r="AU59" s="382">
        <f t="shared" si="18"/>
        <v>0</v>
      </c>
    </row>
    <row r="60" spans="1:47" s="57" customFormat="1" ht="16.899999999999999" customHeight="1">
      <c r="A60" s="402" t="str">
        <f>IF('1042Bf Données de base trav.'!A56="","",'1042Bf Données de base trav.'!A56)</f>
        <v/>
      </c>
      <c r="B60" s="409" t="str">
        <f>IF('1042Bf Données de base trav.'!B56="","",'1042Bf Données de base trav.'!B56)</f>
        <v/>
      </c>
      <c r="C60" s="403" t="str">
        <f>IF('1042Bf Données de base trav.'!C56="","",'1042Bf Données de base trav.'!C56)</f>
        <v/>
      </c>
      <c r="D60" s="310" t="str">
        <f>IF('1042Bf Données de base trav.'!AJ56="","",'1042Bf Données de base trav.'!AJ56)</f>
        <v/>
      </c>
      <c r="E60" s="306" t="str">
        <f>IF('1042Bf Données de base trav.'!N56="","",'1042Bf Données de base trav.'!N56)</f>
        <v/>
      </c>
      <c r="F60" s="308" t="str">
        <f>IF('1042Bf Données de base trav.'!O56="","",'1042Bf Données de base trav.'!O56)</f>
        <v/>
      </c>
      <c r="G60" s="307" t="str">
        <f>IF('1042Bf Données de base trav.'!P56="","",'1042Bf Données de base trav.'!P56)</f>
        <v/>
      </c>
      <c r="H60" s="311" t="str">
        <f>IF('1042Bf Données de base trav.'!Q56="","",'1042Bf Données de base trav.'!Q56)</f>
        <v/>
      </c>
      <c r="I60" s="312" t="str">
        <f>IF('1042Bf Données de base trav.'!R56="","",'1042Bf Données de base trav.'!R56)</f>
        <v/>
      </c>
      <c r="J60" s="313" t="str">
        <f t="shared" si="2"/>
        <v/>
      </c>
      <c r="K60" s="314" t="str">
        <f t="shared" si="3"/>
        <v/>
      </c>
      <c r="L60" s="315" t="str">
        <f>IF('1042Bf Données de base trav.'!S56="","",'1042Bf Données de base trav.'!S56)</f>
        <v/>
      </c>
      <c r="M60" s="316" t="str">
        <f t="shared" si="19"/>
        <v/>
      </c>
      <c r="N60" s="317" t="str">
        <f t="shared" si="20"/>
        <v/>
      </c>
      <c r="O60" s="318" t="str">
        <f t="shared" si="21"/>
        <v/>
      </c>
      <c r="P60" s="319" t="str">
        <f t="shared" si="22"/>
        <v/>
      </c>
      <c r="Q60" s="309" t="str">
        <f t="shared" si="23"/>
        <v/>
      </c>
      <c r="R60" s="320" t="str">
        <f t="shared" si="24"/>
        <v/>
      </c>
      <c r="S60" s="317" t="str">
        <f t="shared" si="25"/>
        <v/>
      </c>
      <c r="T60" s="315" t="str">
        <f>IF(R60="","",MAX((O60-AR60)*'1042Af Demande'!$B$31,0))</f>
        <v/>
      </c>
      <c r="U60" s="321" t="str">
        <f t="shared" si="26"/>
        <v/>
      </c>
      <c r="V60" s="377"/>
      <c r="W60" s="378"/>
      <c r="X60" s="158" t="str">
        <f>IF('1042Bf Données de base trav.'!M56="","",'1042Bf Données de base trav.'!M56)</f>
        <v/>
      </c>
      <c r="Y60" s="379" t="str">
        <f t="shared" si="4"/>
        <v/>
      </c>
      <c r="Z60" s="380" t="str">
        <f>IF(A60="","",'1042Bf Données de base trav.'!Q56-'1042Bf Données de base trav.'!R56)</f>
        <v/>
      </c>
      <c r="AA60" s="380" t="str">
        <f t="shared" si="5"/>
        <v/>
      </c>
      <c r="AB60" s="381" t="str">
        <f t="shared" si="6"/>
        <v/>
      </c>
      <c r="AC60" s="381" t="str">
        <f t="shared" si="7"/>
        <v/>
      </c>
      <c r="AD60" s="381" t="str">
        <f t="shared" si="8"/>
        <v/>
      </c>
      <c r="AE60" s="382" t="str">
        <f t="shared" si="9"/>
        <v/>
      </c>
      <c r="AF60" s="382" t="str">
        <f>IF(K60="","",K60*AF$8 - MAX('1042Bf Données de base trav.'!S56-M60,0))</f>
        <v/>
      </c>
      <c r="AG60" s="382" t="str">
        <f t="shared" si="10"/>
        <v/>
      </c>
      <c r="AH60" s="382" t="str">
        <f t="shared" si="11"/>
        <v/>
      </c>
      <c r="AI60" s="382" t="str">
        <f t="shared" si="12"/>
        <v/>
      </c>
      <c r="AJ60" s="382" t="str">
        <f>IF(OR($C60="",K60="",O60=""),"",MAX(P60+'1042Bf Données de base trav.'!T56-O60,0))</f>
        <v/>
      </c>
      <c r="AK60" s="382" t="str">
        <f>IF('1042Bf Données de base trav.'!T56="","",'1042Bf Données de base trav.'!T56)</f>
        <v/>
      </c>
      <c r="AL60" s="382" t="str">
        <f t="shared" si="13"/>
        <v/>
      </c>
      <c r="AM60" s="383" t="str">
        <f t="shared" si="14"/>
        <v/>
      </c>
      <c r="AN60" s="384" t="str">
        <f t="shared" si="15"/>
        <v/>
      </c>
      <c r="AO60" s="382" t="str">
        <f t="shared" si="16"/>
        <v/>
      </c>
      <c r="AP60" s="382" t="str">
        <f>IF(E60="","",'1042Bf Données de base trav.'!P56)</f>
        <v/>
      </c>
      <c r="AQ60" s="385">
        <f>IF('1042Bf Données de base trav.'!Y56&gt;0,AG60,0)</f>
        <v>0</v>
      </c>
      <c r="AR60" s="386">
        <f>IF('1042Bf Données de base trav.'!Y56&gt;0,'1042Bf Données de base trav.'!T56,0)</f>
        <v>0</v>
      </c>
      <c r="AS60" s="382" t="str">
        <f t="shared" si="17"/>
        <v/>
      </c>
      <c r="AT60" s="382">
        <f>'1042Bf Données de base trav.'!P56</f>
        <v>0</v>
      </c>
      <c r="AU60" s="382">
        <f t="shared" si="18"/>
        <v>0</v>
      </c>
    </row>
    <row r="61" spans="1:47" s="57" customFormat="1" ht="16.899999999999999" customHeight="1">
      <c r="A61" s="402" t="str">
        <f>IF('1042Bf Données de base trav.'!A57="","",'1042Bf Données de base trav.'!A57)</f>
        <v/>
      </c>
      <c r="B61" s="409" t="str">
        <f>IF('1042Bf Données de base trav.'!B57="","",'1042Bf Données de base trav.'!B57)</f>
        <v/>
      </c>
      <c r="C61" s="403" t="str">
        <f>IF('1042Bf Données de base trav.'!C57="","",'1042Bf Données de base trav.'!C57)</f>
        <v/>
      </c>
      <c r="D61" s="310" t="str">
        <f>IF('1042Bf Données de base trav.'!AJ57="","",'1042Bf Données de base trav.'!AJ57)</f>
        <v/>
      </c>
      <c r="E61" s="306" t="str">
        <f>IF('1042Bf Données de base trav.'!N57="","",'1042Bf Données de base trav.'!N57)</f>
        <v/>
      </c>
      <c r="F61" s="308" t="str">
        <f>IF('1042Bf Données de base trav.'!O57="","",'1042Bf Données de base trav.'!O57)</f>
        <v/>
      </c>
      <c r="G61" s="307" t="str">
        <f>IF('1042Bf Données de base trav.'!P57="","",'1042Bf Données de base trav.'!P57)</f>
        <v/>
      </c>
      <c r="H61" s="311" t="str">
        <f>IF('1042Bf Données de base trav.'!Q57="","",'1042Bf Données de base trav.'!Q57)</f>
        <v/>
      </c>
      <c r="I61" s="312" t="str">
        <f>IF('1042Bf Données de base trav.'!R57="","",'1042Bf Données de base trav.'!R57)</f>
        <v/>
      </c>
      <c r="J61" s="313" t="str">
        <f t="shared" si="2"/>
        <v/>
      </c>
      <c r="K61" s="314" t="str">
        <f t="shared" si="3"/>
        <v/>
      </c>
      <c r="L61" s="315" t="str">
        <f>IF('1042Bf Données de base trav.'!S57="","",'1042Bf Données de base trav.'!S57)</f>
        <v/>
      </c>
      <c r="M61" s="316" t="str">
        <f t="shared" si="19"/>
        <v/>
      </c>
      <c r="N61" s="317" t="str">
        <f t="shared" si="20"/>
        <v/>
      </c>
      <c r="O61" s="318" t="str">
        <f t="shared" si="21"/>
        <v/>
      </c>
      <c r="P61" s="319" t="str">
        <f t="shared" si="22"/>
        <v/>
      </c>
      <c r="Q61" s="309" t="str">
        <f t="shared" si="23"/>
        <v/>
      </c>
      <c r="R61" s="320" t="str">
        <f t="shared" si="24"/>
        <v/>
      </c>
      <c r="S61" s="317" t="str">
        <f t="shared" si="25"/>
        <v/>
      </c>
      <c r="T61" s="315" t="str">
        <f>IF(R61="","",MAX((O61-AR61)*'1042Af Demande'!$B$31,0))</f>
        <v/>
      </c>
      <c r="U61" s="321" t="str">
        <f t="shared" si="26"/>
        <v/>
      </c>
      <c r="V61" s="377"/>
      <c r="W61" s="378"/>
      <c r="X61" s="158" t="str">
        <f>IF('1042Bf Données de base trav.'!M57="","",'1042Bf Données de base trav.'!M57)</f>
        <v/>
      </c>
      <c r="Y61" s="379" t="str">
        <f t="shared" si="4"/>
        <v/>
      </c>
      <c r="Z61" s="380" t="str">
        <f>IF(A61="","",'1042Bf Données de base trav.'!Q57-'1042Bf Données de base trav.'!R57)</f>
        <v/>
      </c>
      <c r="AA61" s="380" t="str">
        <f t="shared" si="5"/>
        <v/>
      </c>
      <c r="AB61" s="381" t="str">
        <f t="shared" si="6"/>
        <v/>
      </c>
      <c r="AC61" s="381" t="str">
        <f t="shared" si="7"/>
        <v/>
      </c>
      <c r="AD61" s="381" t="str">
        <f t="shared" si="8"/>
        <v/>
      </c>
      <c r="AE61" s="382" t="str">
        <f t="shared" si="9"/>
        <v/>
      </c>
      <c r="AF61" s="382" t="str">
        <f>IF(K61="","",K61*AF$8 - MAX('1042Bf Données de base trav.'!S57-M61,0))</f>
        <v/>
      </c>
      <c r="AG61" s="382" t="str">
        <f t="shared" si="10"/>
        <v/>
      </c>
      <c r="AH61" s="382" t="str">
        <f t="shared" si="11"/>
        <v/>
      </c>
      <c r="AI61" s="382" t="str">
        <f t="shared" si="12"/>
        <v/>
      </c>
      <c r="AJ61" s="382" t="str">
        <f>IF(OR($C61="",K61="",O61=""),"",MAX(P61+'1042Bf Données de base trav.'!T57-O61,0))</f>
        <v/>
      </c>
      <c r="AK61" s="382" t="str">
        <f>IF('1042Bf Données de base trav.'!T57="","",'1042Bf Données de base trav.'!T57)</f>
        <v/>
      </c>
      <c r="AL61" s="382" t="str">
        <f t="shared" si="13"/>
        <v/>
      </c>
      <c r="AM61" s="383" t="str">
        <f t="shared" si="14"/>
        <v/>
      </c>
      <c r="AN61" s="384" t="str">
        <f t="shared" si="15"/>
        <v/>
      </c>
      <c r="AO61" s="382" t="str">
        <f t="shared" si="16"/>
        <v/>
      </c>
      <c r="AP61" s="382" t="str">
        <f>IF(E61="","",'1042Bf Données de base trav.'!P57)</f>
        <v/>
      </c>
      <c r="AQ61" s="385">
        <f>IF('1042Bf Données de base trav.'!Y57&gt;0,AG61,0)</f>
        <v>0</v>
      </c>
      <c r="AR61" s="386">
        <f>IF('1042Bf Données de base trav.'!Y57&gt;0,'1042Bf Données de base trav.'!T57,0)</f>
        <v>0</v>
      </c>
      <c r="AS61" s="382" t="str">
        <f t="shared" si="17"/>
        <v/>
      </c>
      <c r="AT61" s="382">
        <f>'1042Bf Données de base trav.'!P57</f>
        <v>0</v>
      </c>
      <c r="AU61" s="382">
        <f t="shared" si="18"/>
        <v>0</v>
      </c>
    </row>
    <row r="62" spans="1:47" s="57" customFormat="1" ht="16.899999999999999" customHeight="1">
      <c r="A62" s="402" t="str">
        <f>IF('1042Bf Données de base trav.'!A58="","",'1042Bf Données de base trav.'!A58)</f>
        <v/>
      </c>
      <c r="B62" s="409" t="str">
        <f>IF('1042Bf Données de base trav.'!B58="","",'1042Bf Données de base trav.'!B58)</f>
        <v/>
      </c>
      <c r="C62" s="403" t="str">
        <f>IF('1042Bf Données de base trav.'!C58="","",'1042Bf Données de base trav.'!C58)</f>
        <v/>
      </c>
      <c r="D62" s="310" t="str">
        <f>IF('1042Bf Données de base trav.'!AJ58="","",'1042Bf Données de base trav.'!AJ58)</f>
        <v/>
      </c>
      <c r="E62" s="306" t="str">
        <f>IF('1042Bf Données de base trav.'!N58="","",'1042Bf Données de base trav.'!N58)</f>
        <v/>
      </c>
      <c r="F62" s="308" t="str">
        <f>IF('1042Bf Données de base trav.'!O58="","",'1042Bf Données de base trav.'!O58)</f>
        <v/>
      </c>
      <c r="G62" s="307" t="str">
        <f>IF('1042Bf Données de base trav.'!P58="","",'1042Bf Données de base trav.'!P58)</f>
        <v/>
      </c>
      <c r="H62" s="311" t="str">
        <f>IF('1042Bf Données de base trav.'!Q58="","",'1042Bf Données de base trav.'!Q58)</f>
        <v/>
      </c>
      <c r="I62" s="312" t="str">
        <f>IF('1042Bf Données de base trav.'!R58="","",'1042Bf Données de base trav.'!R58)</f>
        <v/>
      </c>
      <c r="J62" s="313" t="str">
        <f t="shared" si="2"/>
        <v/>
      </c>
      <c r="K62" s="314" t="str">
        <f t="shared" si="3"/>
        <v/>
      </c>
      <c r="L62" s="315" t="str">
        <f>IF('1042Bf Données de base trav.'!S58="","",'1042Bf Données de base trav.'!S58)</f>
        <v/>
      </c>
      <c r="M62" s="316" t="str">
        <f t="shared" si="19"/>
        <v/>
      </c>
      <c r="N62" s="317" t="str">
        <f t="shared" si="20"/>
        <v/>
      </c>
      <c r="O62" s="318" t="str">
        <f t="shared" si="21"/>
        <v/>
      </c>
      <c r="P62" s="319" t="str">
        <f t="shared" si="22"/>
        <v/>
      </c>
      <c r="Q62" s="309" t="str">
        <f t="shared" si="23"/>
        <v/>
      </c>
      <c r="R62" s="320" t="str">
        <f t="shared" si="24"/>
        <v/>
      </c>
      <c r="S62" s="317" t="str">
        <f t="shared" si="25"/>
        <v/>
      </c>
      <c r="T62" s="315" t="str">
        <f>IF(R62="","",MAX((O62-AR62)*'1042Af Demande'!$B$31,0))</f>
        <v/>
      </c>
      <c r="U62" s="321" t="str">
        <f t="shared" si="26"/>
        <v/>
      </c>
      <c r="V62" s="377"/>
      <c r="W62" s="378"/>
      <c r="X62" s="158" t="str">
        <f>IF('1042Bf Données de base trav.'!M58="","",'1042Bf Données de base trav.'!M58)</f>
        <v/>
      </c>
      <c r="Y62" s="379" t="str">
        <f t="shared" si="4"/>
        <v/>
      </c>
      <c r="Z62" s="380" t="str">
        <f>IF(A62="","",'1042Bf Données de base trav.'!Q58-'1042Bf Données de base trav.'!R58)</f>
        <v/>
      </c>
      <c r="AA62" s="380" t="str">
        <f t="shared" si="5"/>
        <v/>
      </c>
      <c r="AB62" s="381" t="str">
        <f t="shared" si="6"/>
        <v/>
      </c>
      <c r="AC62" s="381" t="str">
        <f t="shared" si="7"/>
        <v/>
      </c>
      <c r="AD62" s="381" t="str">
        <f t="shared" si="8"/>
        <v/>
      </c>
      <c r="AE62" s="382" t="str">
        <f t="shared" si="9"/>
        <v/>
      </c>
      <c r="AF62" s="382" t="str">
        <f>IF(K62="","",K62*AF$8 - MAX('1042Bf Données de base trav.'!S58-M62,0))</f>
        <v/>
      </c>
      <c r="AG62" s="382" t="str">
        <f t="shared" si="10"/>
        <v/>
      </c>
      <c r="AH62" s="382" t="str">
        <f t="shared" si="11"/>
        <v/>
      </c>
      <c r="AI62" s="382" t="str">
        <f t="shared" si="12"/>
        <v/>
      </c>
      <c r="AJ62" s="382" t="str">
        <f>IF(OR($C62="",K62="",O62=""),"",MAX(P62+'1042Bf Données de base trav.'!T58-O62,0))</f>
        <v/>
      </c>
      <c r="AK62" s="382" t="str">
        <f>IF('1042Bf Données de base trav.'!T58="","",'1042Bf Données de base trav.'!T58)</f>
        <v/>
      </c>
      <c r="AL62" s="382" t="str">
        <f t="shared" si="13"/>
        <v/>
      </c>
      <c r="AM62" s="383" t="str">
        <f t="shared" si="14"/>
        <v/>
      </c>
      <c r="AN62" s="384" t="str">
        <f t="shared" si="15"/>
        <v/>
      </c>
      <c r="AO62" s="382" t="str">
        <f t="shared" si="16"/>
        <v/>
      </c>
      <c r="AP62" s="382" t="str">
        <f>IF(E62="","",'1042Bf Données de base trav.'!P58)</f>
        <v/>
      </c>
      <c r="AQ62" s="385">
        <f>IF('1042Bf Données de base trav.'!Y58&gt;0,AG62,0)</f>
        <v>0</v>
      </c>
      <c r="AR62" s="386">
        <f>IF('1042Bf Données de base trav.'!Y58&gt;0,'1042Bf Données de base trav.'!T58,0)</f>
        <v>0</v>
      </c>
      <c r="AS62" s="382" t="str">
        <f t="shared" si="17"/>
        <v/>
      </c>
      <c r="AT62" s="382">
        <f>'1042Bf Données de base trav.'!P58</f>
        <v>0</v>
      </c>
      <c r="AU62" s="382">
        <f t="shared" si="18"/>
        <v>0</v>
      </c>
    </row>
    <row r="63" spans="1:47" s="57" customFormat="1" ht="16.899999999999999" customHeight="1">
      <c r="A63" s="402" t="str">
        <f>IF('1042Bf Données de base trav.'!A59="","",'1042Bf Données de base trav.'!A59)</f>
        <v/>
      </c>
      <c r="B63" s="409" t="str">
        <f>IF('1042Bf Données de base trav.'!B59="","",'1042Bf Données de base trav.'!B59)</f>
        <v/>
      </c>
      <c r="C63" s="403" t="str">
        <f>IF('1042Bf Données de base trav.'!C59="","",'1042Bf Données de base trav.'!C59)</f>
        <v/>
      </c>
      <c r="D63" s="310" t="str">
        <f>IF('1042Bf Données de base trav.'!AJ59="","",'1042Bf Données de base trav.'!AJ59)</f>
        <v/>
      </c>
      <c r="E63" s="306" t="str">
        <f>IF('1042Bf Données de base trav.'!N59="","",'1042Bf Données de base trav.'!N59)</f>
        <v/>
      </c>
      <c r="F63" s="308" t="str">
        <f>IF('1042Bf Données de base trav.'!O59="","",'1042Bf Données de base trav.'!O59)</f>
        <v/>
      </c>
      <c r="G63" s="307" t="str">
        <f>IF('1042Bf Données de base trav.'!P59="","",'1042Bf Données de base trav.'!P59)</f>
        <v/>
      </c>
      <c r="H63" s="311" t="str">
        <f>IF('1042Bf Données de base trav.'!Q59="","",'1042Bf Données de base trav.'!Q59)</f>
        <v/>
      </c>
      <c r="I63" s="312" t="str">
        <f>IF('1042Bf Données de base trav.'!R59="","",'1042Bf Données de base trav.'!R59)</f>
        <v/>
      </c>
      <c r="J63" s="313" t="str">
        <f t="shared" si="2"/>
        <v/>
      </c>
      <c r="K63" s="314" t="str">
        <f t="shared" si="3"/>
        <v/>
      </c>
      <c r="L63" s="315" t="str">
        <f>IF('1042Bf Données de base trav.'!S59="","",'1042Bf Données de base trav.'!S59)</f>
        <v/>
      </c>
      <c r="M63" s="316" t="str">
        <f t="shared" si="19"/>
        <v/>
      </c>
      <c r="N63" s="317" t="str">
        <f t="shared" si="20"/>
        <v/>
      </c>
      <c r="O63" s="318" t="str">
        <f t="shared" si="21"/>
        <v/>
      </c>
      <c r="P63" s="319" t="str">
        <f t="shared" si="22"/>
        <v/>
      </c>
      <c r="Q63" s="309" t="str">
        <f t="shared" si="23"/>
        <v/>
      </c>
      <c r="R63" s="320" t="str">
        <f t="shared" si="24"/>
        <v/>
      </c>
      <c r="S63" s="317" t="str">
        <f t="shared" si="25"/>
        <v/>
      </c>
      <c r="T63" s="315" t="str">
        <f>IF(R63="","",MAX((O63-AR63)*'1042Af Demande'!$B$31,0))</f>
        <v/>
      </c>
      <c r="U63" s="321" t="str">
        <f t="shared" si="26"/>
        <v/>
      </c>
      <c r="V63" s="377"/>
      <c r="W63" s="378"/>
      <c r="X63" s="158" t="str">
        <f>IF('1042Bf Données de base trav.'!M59="","",'1042Bf Données de base trav.'!M59)</f>
        <v/>
      </c>
      <c r="Y63" s="379" t="str">
        <f t="shared" si="4"/>
        <v/>
      </c>
      <c r="Z63" s="380" t="str">
        <f>IF(A63="","",'1042Bf Données de base trav.'!Q59-'1042Bf Données de base trav.'!R59)</f>
        <v/>
      </c>
      <c r="AA63" s="380" t="str">
        <f t="shared" si="5"/>
        <v/>
      </c>
      <c r="AB63" s="381" t="str">
        <f t="shared" si="6"/>
        <v/>
      </c>
      <c r="AC63" s="381" t="str">
        <f t="shared" si="7"/>
        <v/>
      </c>
      <c r="AD63" s="381" t="str">
        <f t="shared" si="8"/>
        <v/>
      </c>
      <c r="AE63" s="382" t="str">
        <f t="shared" si="9"/>
        <v/>
      </c>
      <c r="AF63" s="382" t="str">
        <f>IF(K63="","",K63*AF$8 - MAX('1042Bf Données de base trav.'!S59-M63,0))</f>
        <v/>
      </c>
      <c r="AG63" s="382" t="str">
        <f t="shared" si="10"/>
        <v/>
      </c>
      <c r="AH63" s="382" t="str">
        <f t="shared" si="11"/>
        <v/>
      </c>
      <c r="AI63" s="382" t="str">
        <f t="shared" si="12"/>
        <v/>
      </c>
      <c r="AJ63" s="382" t="str">
        <f>IF(OR($C63="",K63="",O63=""),"",MAX(P63+'1042Bf Données de base trav.'!T59-O63,0))</f>
        <v/>
      </c>
      <c r="AK63" s="382" t="str">
        <f>IF('1042Bf Données de base trav.'!T59="","",'1042Bf Données de base trav.'!T59)</f>
        <v/>
      </c>
      <c r="AL63" s="382" t="str">
        <f t="shared" si="13"/>
        <v/>
      </c>
      <c r="AM63" s="383" t="str">
        <f t="shared" si="14"/>
        <v/>
      </c>
      <c r="AN63" s="384" t="str">
        <f t="shared" si="15"/>
        <v/>
      </c>
      <c r="AO63" s="382" t="str">
        <f t="shared" si="16"/>
        <v/>
      </c>
      <c r="AP63" s="382" t="str">
        <f>IF(E63="","",'1042Bf Données de base trav.'!P59)</f>
        <v/>
      </c>
      <c r="AQ63" s="385">
        <f>IF('1042Bf Données de base trav.'!Y59&gt;0,AG63,0)</f>
        <v>0</v>
      </c>
      <c r="AR63" s="386">
        <f>IF('1042Bf Données de base trav.'!Y59&gt;0,'1042Bf Données de base trav.'!T59,0)</f>
        <v>0</v>
      </c>
      <c r="AS63" s="382" t="str">
        <f t="shared" si="17"/>
        <v/>
      </c>
      <c r="AT63" s="382">
        <f>'1042Bf Données de base trav.'!P59</f>
        <v>0</v>
      </c>
      <c r="AU63" s="382">
        <f t="shared" si="18"/>
        <v>0</v>
      </c>
    </row>
    <row r="64" spans="1:47" s="57" customFormat="1" ht="16.899999999999999" customHeight="1">
      <c r="A64" s="402" t="str">
        <f>IF('1042Bf Données de base trav.'!A60="","",'1042Bf Données de base trav.'!A60)</f>
        <v/>
      </c>
      <c r="B64" s="409" t="str">
        <f>IF('1042Bf Données de base trav.'!B60="","",'1042Bf Données de base trav.'!B60)</f>
        <v/>
      </c>
      <c r="C64" s="403" t="str">
        <f>IF('1042Bf Données de base trav.'!C60="","",'1042Bf Données de base trav.'!C60)</f>
        <v/>
      </c>
      <c r="D64" s="310" t="str">
        <f>IF('1042Bf Données de base trav.'!AJ60="","",'1042Bf Données de base trav.'!AJ60)</f>
        <v/>
      </c>
      <c r="E64" s="306" t="str">
        <f>IF('1042Bf Données de base trav.'!N60="","",'1042Bf Données de base trav.'!N60)</f>
        <v/>
      </c>
      <c r="F64" s="308" t="str">
        <f>IF('1042Bf Données de base trav.'!O60="","",'1042Bf Données de base trav.'!O60)</f>
        <v/>
      </c>
      <c r="G64" s="307" t="str">
        <f>IF('1042Bf Données de base trav.'!P60="","",'1042Bf Données de base trav.'!P60)</f>
        <v/>
      </c>
      <c r="H64" s="311" t="str">
        <f>IF('1042Bf Données de base trav.'!Q60="","",'1042Bf Données de base trav.'!Q60)</f>
        <v/>
      </c>
      <c r="I64" s="312" t="str">
        <f>IF('1042Bf Données de base trav.'!R60="","",'1042Bf Données de base trav.'!R60)</f>
        <v/>
      </c>
      <c r="J64" s="313" t="str">
        <f t="shared" si="2"/>
        <v/>
      </c>
      <c r="K64" s="314" t="str">
        <f t="shared" si="3"/>
        <v/>
      </c>
      <c r="L64" s="315" t="str">
        <f>IF('1042Bf Données de base trav.'!S60="","",'1042Bf Données de base trav.'!S60)</f>
        <v/>
      </c>
      <c r="M64" s="316" t="str">
        <f t="shared" si="19"/>
        <v/>
      </c>
      <c r="N64" s="317" t="str">
        <f t="shared" si="20"/>
        <v/>
      </c>
      <c r="O64" s="318" t="str">
        <f t="shared" si="21"/>
        <v/>
      </c>
      <c r="P64" s="319" t="str">
        <f t="shared" si="22"/>
        <v/>
      </c>
      <c r="Q64" s="309" t="str">
        <f t="shared" si="23"/>
        <v/>
      </c>
      <c r="R64" s="320" t="str">
        <f t="shared" si="24"/>
        <v/>
      </c>
      <c r="S64" s="317" t="str">
        <f t="shared" si="25"/>
        <v/>
      </c>
      <c r="T64" s="315" t="str">
        <f>IF(R64="","",MAX((O64-AR64)*'1042Af Demande'!$B$31,0))</f>
        <v/>
      </c>
      <c r="U64" s="321" t="str">
        <f t="shared" si="26"/>
        <v/>
      </c>
      <c r="V64" s="377"/>
      <c r="W64" s="378"/>
      <c r="X64" s="158" t="str">
        <f>IF('1042Bf Données de base trav.'!M60="","",'1042Bf Données de base trav.'!M60)</f>
        <v/>
      </c>
      <c r="Y64" s="379" t="str">
        <f t="shared" si="4"/>
        <v/>
      </c>
      <c r="Z64" s="380" t="str">
        <f>IF(A64="","",'1042Bf Données de base trav.'!Q60-'1042Bf Données de base trav.'!R60)</f>
        <v/>
      </c>
      <c r="AA64" s="380" t="str">
        <f t="shared" si="5"/>
        <v/>
      </c>
      <c r="AB64" s="381" t="str">
        <f t="shared" si="6"/>
        <v/>
      </c>
      <c r="AC64" s="381" t="str">
        <f t="shared" si="7"/>
        <v/>
      </c>
      <c r="AD64" s="381" t="str">
        <f t="shared" si="8"/>
        <v/>
      </c>
      <c r="AE64" s="382" t="str">
        <f t="shared" si="9"/>
        <v/>
      </c>
      <c r="AF64" s="382" t="str">
        <f>IF(K64="","",K64*AF$8 - MAX('1042Bf Données de base trav.'!S60-M64,0))</f>
        <v/>
      </c>
      <c r="AG64" s="382" t="str">
        <f t="shared" si="10"/>
        <v/>
      </c>
      <c r="AH64" s="382" t="str">
        <f t="shared" si="11"/>
        <v/>
      </c>
      <c r="AI64" s="382" t="str">
        <f t="shared" si="12"/>
        <v/>
      </c>
      <c r="AJ64" s="382" t="str">
        <f>IF(OR($C64="",K64="",O64=""),"",MAX(P64+'1042Bf Données de base trav.'!T60-O64,0))</f>
        <v/>
      </c>
      <c r="AK64" s="382" t="str">
        <f>IF('1042Bf Données de base trav.'!T60="","",'1042Bf Données de base trav.'!T60)</f>
        <v/>
      </c>
      <c r="AL64" s="382" t="str">
        <f t="shared" si="13"/>
        <v/>
      </c>
      <c r="AM64" s="383" t="str">
        <f t="shared" si="14"/>
        <v/>
      </c>
      <c r="AN64" s="384" t="str">
        <f t="shared" si="15"/>
        <v/>
      </c>
      <c r="AO64" s="382" t="str">
        <f t="shared" si="16"/>
        <v/>
      </c>
      <c r="AP64" s="382" t="str">
        <f>IF(E64="","",'1042Bf Données de base trav.'!P60)</f>
        <v/>
      </c>
      <c r="AQ64" s="385">
        <f>IF('1042Bf Données de base trav.'!Y60&gt;0,AG64,0)</f>
        <v>0</v>
      </c>
      <c r="AR64" s="386">
        <f>IF('1042Bf Données de base trav.'!Y60&gt;0,'1042Bf Données de base trav.'!T60,0)</f>
        <v>0</v>
      </c>
      <c r="AS64" s="382" t="str">
        <f t="shared" si="17"/>
        <v/>
      </c>
      <c r="AT64" s="382">
        <f>'1042Bf Données de base trav.'!P60</f>
        <v>0</v>
      </c>
      <c r="AU64" s="382">
        <f t="shared" si="18"/>
        <v>0</v>
      </c>
    </row>
    <row r="65" spans="1:47" s="57" customFormat="1" ht="16.899999999999999" customHeight="1">
      <c r="A65" s="402" t="str">
        <f>IF('1042Bf Données de base trav.'!A61="","",'1042Bf Données de base trav.'!A61)</f>
        <v/>
      </c>
      <c r="B65" s="409" t="str">
        <f>IF('1042Bf Données de base trav.'!B61="","",'1042Bf Données de base trav.'!B61)</f>
        <v/>
      </c>
      <c r="C65" s="403" t="str">
        <f>IF('1042Bf Données de base trav.'!C61="","",'1042Bf Données de base trav.'!C61)</f>
        <v/>
      </c>
      <c r="D65" s="310" t="str">
        <f>IF('1042Bf Données de base trav.'!AJ61="","",'1042Bf Données de base trav.'!AJ61)</f>
        <v/>
      </c>
      <c r="E65" s="306" t="str">
        <f>IF('1042Bf Données de base trav.'!N61="","",'1042Bf Données de base trav.'!N61)</f>
        <v/>
      </c>
      <c r="F65" s="308" t="str">
        <f>IF('1042Bf Données de base trav.'!O61="","",'1042Bf Données de base trav.'!O61)</f>
        <v/>
      </c>
      <c r="G65" s="307" t="str">
        <f>IF('1042Bf Données de base trav.'!P61="","",'1042Bf Données de base trav.'!P61)</f>
        <v/>
      </c>
      <c r="H65" s="311" t="str">
        <f>IF('1042Bf Données de base trav.'!Q61="","",'1042Bf Données de base trav.'!Q61)</f>
        <v/>
      </c>
      <c r="I65" s="312" t="str">
        <f>IF('1042Bf Données de base trav.'!R61="","",'1042Bf Données de base trav.'!R61)</f>
        <v/>
      </c>
      <c r="J65" s="313" t="str">
        <f t="shared" si="2"/>
        <v/>
      </c>
      <c r="K65" s="314" t="str">
        <f t="shared" si="3"/>
        <v/>
      </c>
      <c r="L65" s="315" t="str">
        <f>IF('1042Bf Données de base trav.'!S61="","",'1042Bf Données de base trav.'!S61)</f>
        <v/>
      </c>
      <c r="M65" s="316" t="str">
        <f t="shared" si="19"/>
        <v/>
      </c>
      <c r="N65" s="317" t="str">
        <f t="shared" si="20"/>
        <v/>
      </c>
      <c r="O65" s="318" t="str">
        <f t="shared" si="21"/>
        <v/>
      </c>
      <c r="P65" s="319" t="str">
        <f t="shared" si="22"/>
        <v/>
      </c>
      <c r="Q65" s="309" t="str">
        <f t="shared" si="23"/>
        <v/>
      </c>
      <c r="R65" s="320" t="str">
        <f t="shared" si="24"/>
        <v/>
      </c>
      <c r="S65" s="317" t="str">
        <f t="shared" si="25"/>
        <v/>
      </c>
      <c r="T65" s="315" t="str">
        <f>IF(R65="","",MAX((O65-AR65)*'1042Af Demande'!$B$31,0))</f>
        <v/>
      </c>
      <c r="U65" s="321" t="str">
        <f t="shared" si="26"/>
        <v/>
      </c>
      <c r="V65" s="377"/>
      <c r="W65" s="378"/>
      <c r="X65" s="158" t="str">
        <f>IF('1042Bf Données de base trav.'!M61="","",'1042Bf Données de base trav.'!M61)</f>
        <v/>
      </c>
      <c r="Y65" s="379" t="str">
        <f t="shared" si="4"/>
        <v/>
      </c>
      <c r="Z65" s="380" t="str">
        <f>IF(A65="","",'1042Bf Données de base trav.'!Q61-'1042Bf Données de base trav.'!R61)</f>
        <v/>
      </c>
      <c r="AA65" s="380" t="str">
        <f t="shared" si="5"/>
        <v/>
      </c>
      <c r="AB65" s="381" t="str">
        <f t="shared" si="6"/>
        <v/>
      </c>
      <c r="AC65" s="381" t="str">
        <f t="shared" si="7"/>
        <v/>
      </c>
      <c r="AD65" s="381" t="str">
        <f t="shared" si="8"/>
        <v/>
      </c>
      <c r="AE65" s="382" t="str">
        <f t="shared" si="9"/>
        <v/>
      </c>
      <c r="AF65" s="382" t="str">
        <f>IF(K65="","",K65*AF$8 - MAX('1042Bf Données de base trav.'!S61-M65,0))</f>
        <v/>
      </c>
      <c r="AG65" s="382" t="str">
        <f t="shared" si="10"/>
        <v/>
      </c>
      <c r="AH65" s="382" t="str">
        <f t="shared" si="11"/>
        <v/>
      </c>
      <c r="AI65" s="382" t="str">
        <f t="shared" si="12"/>
        <v/>
      </c>
      <c r="AJ65" s="382" t="str">
        <f>IF(OR($C65="",K65="",O65=""),"",MAX(P65+'1042Bf Données de base trav.'!T61-O65,0))</f>
        <v/>
      </c>
      <c r="AK65" s="382" t="str">
        <f>IF('1042Bf Données de base trav.'!T61="","",'1042Bf Données de base trav.'!T61)</f>
        <v/>
      </c>
      <c r="AL65" s="382" t="str">
        <f t="shared" si="13"/>
        <v/>
      </c>
      <c r="AM65" s="383" t="str">
        <f t="shared" si="14"/>
        <v/>
      </c>
      <c r="AN65" s="384" t="str">
        <f t="shared" si="15"/>
        <v/>
      </c>
      <c r="AO65" s="382" t="str">
        <f t="shared" si="16"/>
        <v/>
      </c>
      <c r="AP65" s="382" t="str">
        <f>IF(E65="","",'1042Bf Données de base trav.'!P61)</f>
        <v/>
      </c>
      <c r="AQ65" s="385">
        <f>IF('1042Bf Données de base trav.'!Y61&gt;0,AG65,0)</f>
        <v>0</v>
      </c>
      <c r="AR65" s="386">
        <f>IF('1042Bf Données de base trav.'!Y61&gt;0,'1042Bf Données de base trav.'!T61,0)</f>
        <v>0</v>
      </c>
      <c r="AS65" s="382" t="str">
        <f t="shared" si="17"/>
        <v/>
      </c>
      <c r="AT65" s="382">
        <f>'1042Bf Données de base trav.'!P61</f>
        <v>0</v>
      </c>
      <c r="AU65" s="382">
        <f t="shared" si="18"/>
        <v>0</v>
      </c>
    </row>
    <row r="66" spans="1:47" s="57" customFormat="1" ht="16.899999999999999" customHeight="1">
      <c r="A66" s="402" t="str">
        <f>IF('1042Bf Données de base trav.'!A62="","",'1042Bf Données de base trav.'!A62)</f>
        <v/>
      </c>
      <c r="B66" s="409" t="str">
        <f>IF('1042Bf Données de base trav.'!B62="","",'1042Bf Données de base trav.'!B62)</f>
        <v/>
      </c>
      <c r="C66" s="403" t="str">
        <f>IF('1042Bf Données de base trav.'!C62="","",'1042Bf Données de base trav.'!C62)</f>
        <v/>
      </c>
      <c r="D66" s="310" t="str">
        <f>IF('1042Bf Données de base trav.'!AJ62="","",'1042Bf Données de base trav.'!AJ62)</f>
        <v/>
      </c>
      <c r="E66" s="306" t="str">
        <f>IF('1042Bf Données de base trav.'!N62="","",'1042Bf Données de base trav.'!N62)</f>
        <v/>
      </c>
      <c r="F66" s="308" t="str">
        <f>IF('1042Bf Données de base trav.'!O62="","",'1042Bf Données de base trav.'!O62)</f>
        <v/>
      </c>
      <c r="G66" s="307" t="str">
        <f>IF('1042Bf Données de base trav.'!P62="","",'1042Bf Données de base trav.'!P62)</f>
        <v/>
      </c>
      <c r="H66" s="311" t="str">
        <f>IF('1042Bf Données de base trav.'!Q62="","",'1042Bf Données de base trav.'!Q62)</f>
        <v/>
      </c>
      <c r="I66" s="312" t="str">
        <f>IF('1042Bf Données de base trav.'!R62="","",'1042Bf Données de base trav.'!R62)</f>
        <v/>
      </c>
      <c r="J66" s="313" t="str">
        <f t="shared" si="2"/>
        <v/>
      </c>
      <c r="K66" s="314" t="str">
        <f t="shared" si="3"/>
        <v/>
      </c>
      <c r="L66" s="315" t="str">
        <f>IF('1042Bf Données de base trav.'!S62="","",'1042Bf Données de base trav.'!S62)</f>
        <v/>
      </c>
      <c r="M66" s="316" t="str">
        <f t="shared" si="19"/>
        <v/>
      </c>
      <c r="N66" s="317" t="str">
        <f t="shared" si="20"/>
        <v/>
      </c>
      <c r="O66" s="318" t="str">
        <f t="shared" si="21"/>
        <v/>
      </c>
      <c r="P66" s="319" t="str">
        <f t="shared" si="22"/>
        <v/>
      </c>
      <c r="Q66" s="309" t="str">
        <f t="shared" si="23"/>
        <v/>
      </c>
      <c r="R66" s="320" t="str">
        <f t="shared" si="24"/>
        <v/>
      </c>
      <c r="S66" s="317" t="str">
        <f t="shared" si="25"/>
        <v/>
      </c>
      <c r="T66" s="315" t="str">
        <f>IF(R66="","",MAX((O66-AR66)*'1042Af Demande'!$B$31,0))</f>
        <v/>
      </c>
      <c r="U66" s="321" t="str">
        <f t="shared" si="26"/>
        <v/>
      </c>
      <c r="V66" s="377"/>
      <c r="W66" s="378"/>
      <c r="X66" s="158" t="str">
        <f>IF('1042Bf Données de base trav.'!M62="","",'1042Bf Données de base trav.'!M62)</f>
        <v/>
      </c>
      <c r="Y66" s="379" t="str">
        <f t="shared" si="4"/>
        <v/>
      </c>
      <c r="Z66" s="380" t="str">
        <f>IF(A66="","",'1042Bf Données de base trav.'!Q62-'1042Bf Données de base trav.'!R62)</f>
        <v/>
      </c>
      <c r="AA66" s="380" t="str">
        <f t="shared" si="5"/>
        <v/>
      </c>
      <c r="AB66" s="381" t="str">
        <f t="shared" si="6"/>
        <v/>
      </c>
      <c r="AC66" s="381" t="str">
        <f t="shared" si="7"/>
        <v/>
      </c>
      <c r="AD66" s="381" t="str">
        <f t="shared" si="8"/>
        <v/>
      </c>
      <c r="AE66" s="382" t="str">
        <f t="shared" si="9"/>
        <v/>
      </c>
      <c r="AF66" s="382" t="str">
        <f>IF(K66="","",K66*AF$8 - MAX('1042Bf Données de base trav.'!S62-M66,0))</f>
        <v/>
      </c>
      <c r="AG66" s="382" t="str">
        <f t="shared" si="10"/>
        <v/>
      </c>
      <c r="AH66" s="382" t="str">
        <f t="shared" si="11"/>
        <v/>
      </c>
      <c r="AI66" s="382" t="str">
        <f t="shared" si="12"/>
        <v/>
      </c>
      <c r="AJ66" s="382" t="str">
        <f>IF(OR($C66="",K66="",O66=""),"",MAX(P66+'1042Bf Données de base trav.'!T62-O66,0))</f>
        <v/>
      </c>
      <c r="AK66" s="382" t="str">
        <f>IF('1042Bf Données de base trav.'!T62="","",'1042Bf Données de base trav.'!T62)</f>
        <v/>
      </c>
      <c r="AL66" s="382" t="str">
        <f t="shared" si="13"/>
        <v/>
      </c>
      <c r="AM66" s="383" t="str">
        <f t="shared" si="14"/>
        <v/>
      </c>
      <c r="AN66" s="384" t="str">
        <f t="shared" si="15"/>
        <v/>
      </c>
      <c r="AO66" s="382" t="str">
        <f t="shared" si="16"/>
        <v/>
      </c>
      <c r="AP66" s="382" t="str">
        <f>IF(E66="","",'1042Bf Données de base trav.'!P62)</f>
        <v/>
      </c>
      <c r="AQ66" s="385">
        <f>IF('1042Bf Données de base trav.'!Y62&gt;0,AG66,0)</f>
        <v>0</v>
      </c>
      <c r="AR66" s="386">
        <f>IF('1042Bf Données de base trav.'!Y62&gt;0,'1042Bf Données de base trav.'!T62,0)</f>
        <v>0</v>
      </c>
      <c r="AS66" s="382" t="str">
        <f t="shared" si="17"/>
        <v/>
      </c>
      <c r="AT66" s="382">
        <f>'1042Bf Données de base trav.'!P62</f>
        <v>0</v>
      </c>
      <c r="AU66" s="382">
        <f t="shared" si="18"/>
        <v>0</v>
      </c>
    </row>
    <row r="67" spans="1:47" s="57" customFormat="1" ht="16.899999999999999" customHeight="1">
      <c r="A67" s="402" t="str">
        <f>IF('1042Bf Données de base trav.'!A63="","",'1042Bf Données de base trav.'!A63)</f>
        <v/>
      </c>
      <c r="B67" s="409" t="str">
        <f>IF('1042Bf Données de base trav.'!B63="","",'1042Bf Données de base trav.'!B63)</f>
        <v/>
      </c>
      <c r="C67" s="403" t="str">
        <f>IF('1042Bf Données de base trav.'!C63="","",'1042Bf Données de base trav.'!C63)</f>
        <v/>
      </c>
      <c r="D67" s="310" t="str">
        <f>IF('1042Bf Données de base trav.'!AJ63="","",'1042Bf Données de base trav.'!AJ63)</f>
        <v/>
      </c>
      <c r="E67" s="306" t="str">
        <f>IF('1042Bf Données de base trav.'!N63="","",'1042Bf Données de base trav.'!N63)</f>
        <v/>
      </c>
      <c r="F67" s="308" t="str">
        <f>IF('1042Bf Données de base trav.'!O63="","",'1042Bf Données de base trav.'!O63)</f>
        <v/>
      </c>
      <c r="G67" s="307" t="str">
        <f>IF('1042Bf Données de base trav.'!P63="","",'1042Bf Données de base trav.'!P63)</f>
        <v/>
      </c>
      <c r="H67" s="311" t="str">
        <f>IF('1042Bf Données de base trav.'!Q63="","",'1042Bf Données de base trav.'!Q63)</f>
        <v/>
      </c>
      <c r="I67" s="312" t="str">
        <f>IF('1042Bf Données de base trav.'!R63="","",'1042Bf Données de base trav.'!R63)</f>
        <v/>
      </c>
      <c r="J67" s="313" t="str">
        <f t="shared" si="2"/>
        <v/>
      </c>
      <c r="K67" s="314" t="str">
        <f t="shared" si="3"/>
        <v/>
      </c>
      <c r="L67" s="315" t="str">
        <f>IF('1042Bf Données de base trav.'!S63="","",'1042Bf Données de base trav.'!S63)</f>
        <v/>
      </c>
      <c r="M67" s="316" t="str">
        <f t="shared" si="19"/>
        <v/>
      </c>
      <c r="N67" s="317" t="str">
        <f t="shared" si="20"/>
        <v/>
      </c>
      <c r="O67" s="318" t="str">
        <f t="shared" si="21"/>
        <v/>
      </c>
      <c r="P67" s="319" t="str">
        <f t="shared" si="22"/>
        <v/>
      </c>
      <c r="Q67" s="309" t="str">
        <f t="shared" si="23"/>
        <v/>
      </c>
      <c r="R67" s="320" t="str">
        <f t="shared" si="24"/>
        <v/>
      </c>
      <c r="S67" s="317" t="str">
        <f t="shared" si="25"/>
        <v/>
      </c>
      <c r="T67" s="315" t="str">
        <f>IF(R67="","",MAX((O67-AR67)*'1042Af Demande'!$B$31,0))</f>
        <v/>
      </c>
      <c r="U67" s="321" t="str">
        <f t="shared" si="26"/>
        <v/>
      </c>
      <c r="V67" s="377"/>
      <c r="W67" s="378"/>
      <c r="X67" s="158" t="str">
        <f>IF('1042Bf Données de base trav.'!M63="","",'1042Bf Données de base trav.'!M63)</f>
        <v/>
      </c>
      <c r="Y67" s="379" t="str">
        <f t="shared" si="4"/>
        <v/>
      </c>
      <c r="Z67" s="380" t="str">
        <f>IF(A67="","",'1042Bf Données de base trav.'!Q63-'1042Bf Données de base trav.'!R63)</f>
        <v/>
      </c>
      <c r="AA67" s="380" t="str">
        <f t="shared" si="5"/>
        <v/>
      </c>
      <c r="AB67" s="381" t="str">
        <f t="shared" si="6"/>
        <v/>
      </c>
      <c r="AC67" s="381" t="str">
        <f t="shared" si="7"/>
        <v/>
      </c>
      <c r="AD67" s="381" t="str">
        <f t="shared" si="8"/>
        <v/>
      </c>
      <c r="AE67" s="382" t="str">
        <f t="shared" si="9"/>
        <v/>
      </c>
      <c r="AF67" s="382" t="str">
        <f>IF(K67="","",K67*AF$8 - MAX('1042Bf Données de base trav.'!S63-M67,0))</f>
        <v/>
      </c>
      <c r="AG67" s="382" t="str">
        <f t="shared" si="10"/>
        <v/>
      </c>
      <c r="AH67" s="382" t="str">
        <f t="shared" si="11"/>
        <v/>
      </c>
      <c r="AI67" s="382" t="str">
        <f t="shared" si="12"/>
        <v/>
      </c>
      <c r="AJ67" s="382" t="str">
        <f>IF(OR($C67="",K67="",O67=""),"",MAX(P67+'1042Bf Données de base trav.'!T63-O67,0))</f>
        <v/>
      </c>
      <c r="AK67" s="382" t="str">
        <f>IF('1042Bf Données de base trav.'!T63="","",'1042Bf Données de base trav.'!T63)</f>
        <v/>
      </c>
      <c r="AL67" s="382" t="str">
        <f t="shared" si="13"/>
        <v/>
      </c>
      <c r="AM67" s="383" t="str">
        <f t="shared" si="14"/>
        <v/>
      </c>
      <c r="AN67" s="384" t="str">
        <f t="shared" si="15"/>
        <v/>
      </c>
      <c r="AO67" s="382" t="str">
        <f t="shared" si="16"/>
        <v/>
      </c>
      <c r="AP67" s="382" t="str">
        <f>IF(E67="","",'1042Bf Données de base trav.'!P63)</f>
        <v/>
      </c>
      <c r="AQ67" s="385">
        <f>IF('1042Bf Données de base trav.'!Y63&gt;0,AG67,0)</f>
        <v>0</v>
      </c>
      <c r="AR67" s="386">
        <f>IF('1042Bf Données de base trav.'!Y63&gt;0,'1042Bf Données de base trav.'!T63,0)</f>
        <v>0</v>
      </c>
      <c r="AS67" s="382" t="str">
        <f t="shared" si="17"/>
        <v/>
      </c>
      <c r="AT67" s="382">
        <f>'1042Bf Données de base trav.'!P63</f>
        <v>0</v>
      </c>
      <c r="AU67" s="382">
        <f t="shared" si="18"/>
        <v>0</v>
      </c>
    </row>
    <row r="68" spans="1:47" s="57" customFormat="1" ht="16.899999999999999" customHeight="1">
      <c r="A68" s="402" t="str">
        <f>IF('1042Bf Données de base trav.'!A64="","",'1042Bf Données de base trav.'!A64)</f>
        <v/>
      </c>
      <c r="B68" s="409" t="str">
        <f>IF('1042Bf Données de base trav.'!B64="","",'1042Bf Données de base trav.'!B64)</f>
        <v/>
      </c>
      <c r="C68" s="403" t="str">
        <f>IF('1042Bf Données de base trav.'!C64="","",'1042Bf Données de base trav.'!C64)</f>
        <v/>
      </c>
      <c r="D68" s="310" t="str">
        <f>IF('1042Bf Données de base trav.'!AJ64="","",'1042Bf Données de base trav.'!AJ64)</f>
        <v/>
      </c>
      <c r="E68" s="306" t="str">
        <f>IF('1042Bf Données de base trav.'!N64="","",'1042Bf Données de base trav.'!N64)</f>
        <v/>
      </c>
      <c r="F68" s="308" t="str">
        <f>IF('1042Bf Données de base trav.'!O64="","",'1042Bf Données de base trav.'!O64)</f>
        <v/>
      </c>
      <c r="G68" s="307" t="str">
        <f>IF('1042Bf Données de base trav.'!P64="","",'1042Bf Données de base trav.'!P64)</f>
        <v/>
      </c>
      <c r="H68" s="311" t="str">
        <f>IF('1042Bf Données de base trav.'!Q64="","",'1042Bf Données de base trav.'!Q64)</f>
        <v/>
      </c>
      <c r="I68" s="312" t="str">
        <f>IF('1042Bf Données de base trav.'!R64="","",'1042Bf Données de base trav.'!R64)</f>
        <v/>
      </c>
      <c r="J68" s="313" t="str">
        <f t="shared" si="2"/>
        <v/>
      </c>
      <c r="K68" s="314" t="str">
        <f t="shared" si="3"/>
        <v/>
      </c>
      <c r="L68" s="315" t="str">
        <f>IF('1042Bf Données de base trav.'!S64="","",'1042Bf Données de base trav.'!S64)</f>
        <v/>
      </c>
      <c r="M68" s="316" t="str">
        <f t="shared" si="19"/>
        <v/>
      </c>
      <c r="N68" s="317" t="str">
        <f t="shared" si="20"/>
        <v/>
      </c>
      <c r="O68" s="318" t="str">
        <f t="shared" si="21"/>
        <v/>
      </c>
      <c r="P68" s="319" t="str">
        <f t="shared" si="22"/>
        <v/>
      </c>
      <c r="Q68" s="309" t="str">
        <f t="shared" si="23"/>
        <v/>
      </c>
      <c r="R68" s="320" t="str">
        <f t="shared" si="24"/>
        <v/>
      </c>
      <c r="S68" s="317" t="str">
        <f t="shared" si="25"/>
        <v/>
      </c>
      <c r="T68" s="315" t="str">
        <f>IF(R68="","",MAX((O68-AR68)*'1042Af Demande'!$B$31,0))</f>
        <v/>
      </c>
      <c r="U68" s="321" t="str">
        <f t="shared" si="26"/>
        <v/>
      </c>
      <c r="V68" s="377"/>
      <c r="W68" s="378"/>
      <c r="X68" s="158" t="str">
        <f>IF('1042Bf Données de base trav.'!M64="","",'1042Bf Données de base trav.'!M64)</f>
        <v/>
      </c>
      <c r="Y68" s="379" t="str">
        <f t="shared" si="4"/>
        <v/>
      </c>
      <c r="Z68" s="380" t="str">
        <f>IF(A68="","",'1042Bf Données de base trav.'!Q64-'1042Bf Données de base trav.'!R64)</f>
        <v/>
      </c>
      <c r="AA68" s="380" t="str">
        <f t="shared" si="5"/>
        <v/>
      </c>
      <c r="AB68" s="381" t="str">
        <f t="shared" si="6"/>
        <v/>
      </c>
      <c r="AC68" s="381" t="str">
        <f t="shared" si="7"/>
        <v/>
      </c>
      <c r="AD68" s="381" t="str">
        <f t="shared" si="8"/>
        <v/>
      </c>
      <c r="AE68" s="382" t="str">
        <f t="shared" si="9"/>
        <v/>
      </c>
      <c r="AF68" s="382" t="str">
        <f>IF(K68="","",K68*AF$8 - MAX('1042Bf Données de base trav.'!S64-M68,0))</f>
        <v/>
      </c>
      <c r="AG68" s="382" t="str">
        <f t="shared" si="10"/>
        <v/>
      </c>
      <c r="AH68" s="382" t="str">
        <f t="shared" si="11"/>
        <v/>
      </c>
      <c r="AI68" s="382" t="str">
        <f t="shared" si="12"/>
        <v/>
      </c>
      <c r="AJ68" s="382" t="str">
        <f>IF(OR($C68="",K68="",O68=""),"",MAX(P68+'1042Bf Données de base trav.'!T64-O68,0))</f>
        <v/>
      </c>
      <c r="AK68" s="382" t="str">
        <f>IF('1042Bf Données de base trav.'!T64="","",'1042Bf Données de base trav.'!T64)</f>
        <v/>
      </c>
      <c r="AL68" s="382" t="str">
        <f t="shared" si="13"/>
        <v/>
      </c>
      <c r="AM68" s="383" t="str">
        <f t="shared" si="14"/>
        <v/>
      </c>
      <c r="AN68" s="384" t="str">
        <f t="shared" si="15"/>
        <v/>
      </c>
      <c r="AO68" s="382" t="str">
        <f t="shared" si="16"/>
        <v/>
      </c>
      <c r="AP68" s="382" t="str">
        <f>IF(E68="","",'1042Bf Données de base trav.'!P64)</f>
        <v/>
      </c>
      <c r="AQ68" s="385">
        <f>IF('1042Bf Données de base trav.'!Y64&gt;0,AG68,0)</f>
        <v>0</v>
      </c>
      <c r="AR68" s="386">
        <f>IF('1042Bf Données de base trav.'!Y64&gt;0,'1042Bf Données de base trav.'!T64,0)</f>
        <v>0</v>
      </c>
      <c r="AS68" s="382" t="str">
        <f t="shared" si="17"/>
        <v/>
      </c>
      <c r="AT68" s="382">
        <f>'1042Bf Données de base trav.'!P64</f>
        <v>0</v>
      </c>
      <c r="AU68" s="382">
        <f t="shared" si="18"/>
        <v>0</v>
      </c>
    </row>
    <row r="69" spans="1:47" s="57" customFormat="1" ht="16.899999999999999" customHeight="1">
      <c r="A69" s="402" t="str">
        <f>IF('1042Bf Données de base trav.'!A65="","",'1042Bf Données de base trav.'!A65)</f>
        <v/>
      </c>
      <c r="B69" s="409" t="str">
        <f>IF('1042Bf Données de base trav.'!B65="","",'1042Bf Données de base trav.'!B65)</f>
        <v/>
      </c>
      <c r="C69" s="403" t="str">
        <f>IF('1042Bf Données de base trav.'!C65="","",'1042Bf Données de base trav.'!C65)</f>
        <v/>
      </c>
      <c r="D69" s="310" t="str">
        <f>IF('1042Bf Données de base trav.'!AJ65="","",'1042Bf Données de base trav.'!AJ65)</f>
        <v/>
      </c>
      <c r="E69" s="306" t="str">
        <f>IF('1042Bf Données de base trav.'!N65="","",'1042Bf Données de base trav.'!N65)</f>
        <v/>
      </c>
      <c r="F69" s="308" t="str">
        <f>IF('1042Bf Données de base trav.'!O65="","",'1042Bf Données de base trav.'!O65)</f>
        <v/>
      </c>
      <c r="G69" s="307" t="str">
        <f>IF('1042Bf Données de base trav.'!P65="","",'1042Bf Données de base trav.'!P65)</f>
        <v/>
      </c>
      <c r="H69" s="311" t="str">
        <f>IF('1042Bf Données de base trav.'!Q65="","",'1042Bf Données de base trav.'!Q65)</f>
        <v/>
      </c>
      <c r="I69" s="312" t="str">
        <f>IF('1042Bf Données de base trav.'!R65="","",'1042Bf Données de base trav.'!R65)</f>
        <v/>
      </c>
      <c r="J69" s="313" t="str">
        <f t="shared" si="2"/>
        <v/>
      </c>
      <c r="K69" s="314" t="str">
        <f t="shared" si="3"/>
        <v/>
      </c>
      <c r="L69" s="315" t="str">
        <f>IF('1042Bf Données de base trav.'!S65="","",'1042Bf Données de base trav.'!S65)</f>
        <v/>
      </c>
      <c r="M69" s="316" t="str">
        <f t="shared" si="19"/>
        <v/>
      </c>
      <c r="N69" s="317" t="str">
        <f t="shared" si="20"/>
        <v/>
      </c>
      <c r="O69" s="318" t="str">
        <f t="shared" si="21"/>
        <v/>
      </c>
      <c r="P69" s="319" t="str">
        <f t="shared" si="22"/>
        <v/>
      </c>
      <c r="Q69" s="309" t="str">
        <f t="shared" si="23"/>
        <v/>
      </c>
      <c r="R69" s="320" t="str">
        <f t="shared" si="24"/>
        <v/>
      </c>
      <c r="S69" s="317" t="str">
        <f t="shared" si="25"/>
        <v/>
      </c>
      <c r="T69" s="315" t="str">
        <f>IF(R69="","",MAX((O69-AR69)*'1042Af Demande'!$B$31,0))</f>
        <v/>
      </c>
      <c r="U69" s="321" t="str">
        <f t="shared" si="26"/>
        <v/>
      </c>
      <c r="V69" s="377"/>
      <c r="W69" s="378"/>
      <c r="X69" s="158" t="str">
        <f>IF('1042Bf Données de base trav.'!M65="","",'1042Bf Données de base trav.'!M65)</f>
        <v/>
      </c>
      <c r="Y69" s="379" t="str">
        <f t="shared" si="4"/>
        <v/>
      </c>
      <c r="Z69" s="380" t="str">
        <f>IF(A69="","",'1042Bf Données de base trav.'!Q65-'1042Bf Données de base trav.'!R65)</f>
        <v/>
      </c>
      <c r="AA69" s="380" t="str">
        <f t="shared" si="5"/>
        <v/>
      </c>
      <c r="AB69" s="381" t="str">
        <f t="shared" si="6"/>
        <v/>
      </c>
      <c r="AC69" s="381" t="str">
        <f t="shared" si="7"/>
        <v/>
      </c>
      <c r="AD69" s="381" t="str">
        <f t="shared" si="8"/>
        <v/>
      </c>
      <c r="AE69" s="382" t="str">
        <f t="shared" si="9"/>
        <v/>
      </c>
      <c r="AF69" s="382" t="str">
        <f>IF(K69="","",K69*AF$8 - MAX('1042Bf Données de base trav.'!S65-M69,0))</f>
        <v/>
      </c>
      <c r="AG69" s="382" t="str">
        <f t="shared" si="10"/>
        <v/>
      </c>
      <c r="AH69" s="382" t="str">
        <f t="shared" si="11"/>
        <v/>
      </c>
      <c r="AI69" s="382" t="str">
        <f t="shared" si="12"/>
        <v/>
      </c>
      <c r="AJ69" s="382" t="str">
        <f>IF(OR($C69="",K69="",O69=""),"",MAX(P69+'1042Bf Données de base trav.'!T65-O69,0))</f>
        <v/>
      </c>
      <c r="AK69" s="382" t="str">
        <f>IF('1042Bf Données de base trav.'!T65="","",'1042Bf Données de base trav.'!T65)</f>
        <v/>
      </c>
      <c r="AL69" s="382" t="str">
        <f t="shared" si="13"/>
        <v/>
      </c>
      <c r="AM69" s="383" t="str">
        <f t="shared" si="14"/>
        <v/>
      </c>
      <c r="AN69" s="384" t="str">
        <f t="shared" si="15"/>
        <v/>
      </c>
      <c r="AO69" s="382" t="str">
        <f t="shared" si="16"/>
        <v/>
      </c>
      <c r="AP69" s="382" t="str">
        <f>IF(E69="","",'1042Bf Données de base trav.'!P65)</f>
        <v/>
      </c>
      <c r="AQ69" s="385">
        <f>IF('1042Bf Données de base trav.'!Y65&gt;0,AG69,0)</f>
        <v>0</v>
      </c>
      <c r="AR69" s="386">
        <f>IF('1042Bf Données de base trav.'!Y65&gt;0,'1042Bf Données de base trav.'!T65,0)</f>
        <v>0</v>
      </c>
      <c r="AS69" s="382" t="str">
        <f t="shared" si="17"/>
        <v/>
      </c>
      <c r="AT69" s="382">
        <f>'1042Bf Données de base trav.'!P65</f>
        <v>0</v>
      </c>
      <c r="AU69" s="382">
        <f t="shared" si="18"/>
        <v>0</v>
      </c>
    </row>
    <row r="70" spans="1:47" s="57" customFormat="1" ht="16.899999999999999" customHeight="1">
      <c r="A70" s="402" t="str">
        <f>IF('1042Bf Données de base trav.'!A66="","",'1042Bf Données de base trav.'!A66)</f>
        <v/>
      </c>
      <c r="B70" s="409" t="str">
        <f>IF('1042Bf Données de base trav.'!B66="","",'1042Bf Données de base trav.'!B66)</f>
        <v/>
      </c>
      <c r="C70" s="403" t="str">
        <f>IF('1042Bf Données de base trav.'!C66="","",'1042Bf Données de base trav.'!C66)</f>
        <v/>
      </c>
      <c r="D70" s="310" t="str">
        <f>IF('1042Bf Données de base trav.'!AJ66="","",'1042Bf Données de base trav.'!AJ66)</f>
        <v/>
      </c>
      <c r="E70" s="306" t="str">
        <f>IF('1042Bf Données de base trav.'!N66="","",'1042Bf Données de base trav.'!N66)</f>
        <v/>
      </c>
      <c r="F70" s="308" t="str">
        <f>IF('1042Bf Données de base trav.'!O66="","",'1042Bf Données de base trav.'!O66)</f>
        <v/>
      </c>
      <c r="G70" s="307" t="str">
        <f>IF('1042Bf Données de base trav.'!P66="","",'1042Bf Données de base trav.'!P66)</f>
        <v/>
      </c>
      <c r="H70" s="311" t="str">
        <f>IF('1042Bf Données de base trav.'!Q66="","",'1042Bf Données de base trav.'!Q66)</f>
        <v/>
      </c>
      <c r="I70" s="312" t="str">
        <f>IF('1042Bf Données de base trav.'!R66="","",'1042Bf Données de base trav.'!R66)</f>
        <v/>
      </c>
      <c r="J70" s="313" t="str">
        <f t="shared" si="2"/>
        <v/>
      </c>
      <c r="K70" s="314" t="str">
        <f t="shared" si="3"/>
        <v/>
      </c>
      <c r="L70" s="315" t="str">
        <f>IF('1042Bf Données de base trav.'!S66="","",'1042Bf Données de base trav.'!S66)</f>
        <v/>
      </c>
      <c r="M70" s="316" t="str">
        <f t="shared" si="19"/>
        <v/>
      </c>
      <c r="N70" s="317" t="str">
        <f t="shared" si="20"/>
        <v/>
      </c>
      <c r="O70" s="318" t="str">
        <f t="shared" si="21"/>
        <v/>
      </c>
      <c r="P70" s="319" t="str">
        <f t="shared" si="22"/>
        <v/>
      </c>
      <c r="Q70" s="309" t="str">
        <f t="shared" si="23"/>
        <v/>
      </c>
      <c r="R70" s="320" t="str">
        <f t="shared" si="24"/>
        <v/>
      </c>
      <c r="S70" s="317" t="str">
        <f t="shared" si="25"/>
        <v/>
      </c>
      <c r="T70" s="315" t="str">
        <f>IF(R70="","",MAX((O70-AR70)*'1042Af Demande'!$B$31,0))</f>
        <v/>
      </c>
      <c r="U70" s="321" t="str">
        <f t="shared" si="26"/>
        <v/>
      </c>
      <c r="V70" s="377"/>
      <c r="W70" s="378"/>
      <c r="X70" s="158" t="str">
        <f>IF('1042Bf Données de base trav.'!M66="","",'1042Bf Données de base trav.'!M66)</f>
        <v/>
      </c>
      <c r="Y70" s="379" t="str">
        <f t="shared" si="4"/>
        <v/>
      </c>
      <c r="Z70" s="380" t="str">
        <f>IF(A70="","",'1042Bf Données de base trav.'!Q66-'1042Bf Données de base trav.'!R66)</f>
        <v/>
      </c>
      <c r="AA70" s="380" t="str">
        <f t="shared" si="5"/>
        <v/>
      </c>
      <c r="AB70" s="381" t="str">
        <f t="shared" si="6"/>
        <v/>
      </c>
      <c r="AC70" s="381" t="str">
        <f t="shared" si="7"/>
        <v/>
      </c>
      <c r="AD70" s="381" t="str">
        <f t="shared" si="8"/>
        <v/>
      </c>
      <c r="AE70" s="382" t="str">
        <f t="shared" si="9"/>
        <v/>
      </c>
      <c r="AF70" s="382" t="str">
        <f>IF(K70="","",K70*AF$8 - MAX('1042Bf Données de base trav.'!S66-M70,0))</f>
        <v/>
      </c>
      <c r="AG70" s="382" t="str">
        <f t="shared" si="10"/>
        <v/>
      </c>
      <c r="AH70" s="382" t="str">
        <f t="shared" si="11"/>
        <v/>
      </c>
      <c r="AI70" s="382" t="str">
        <f t="shared" si="12"/>
        <v/>
      </c>
      <c r="AJ70" s="382" t="str">
        <f>IF(OR($C70="",K70="",O70=""),"",MAX(P70+'1042Bf Données de base trav.'!T66-O70,0))</f>
        <v/>
      </c>
      <c r="AK70" s="382" t="str">
        <f>IF('1042Bf Données de base trav.'!T66="","",'1042Bf Données de base trav.'!T66)</f>
        <v/>
      </c>
      <c r="AL70" s="382" t="str">
        <f t="shared" si="13"/>
        <v/>
      </c>
      <c r="AM70" s="383" t="str">
        <f t="shared" si="14"/>
        <v/>
      </c>
      <c r="AN70" s="384" t="str">
        <f t="shared" si="15"/>
        <v/>
      </c>
      <c r="AO70" s="382" t="str">
        <f t="shared" si="16"/>
        <v/>
      </c>
      <c r="AP70" s="382" t="str">
        <f>IF(E70="","",'1042Bf Données de base trav.'!P66)</f>
        <v/>
      </c>
      <c r="AQ70" s="385">
        <f>IF('1042Bf Données de base trav.'!Y66&gt;0,AG70,0)</f>
        <v>0</v>
      </c>
      <c r="AR70" s="386">
        <f>IF('1042Bf Données de base trav.'!Y66&gt;0,'1042Bf Données de base trav.'!T66,0)</f>
        <v>0</v>
      </c>
      <c r="AS70" s="382" t="str">
        <f t="shared" si="17"/>
        <v/>
      </c>
      <c r="AT70" s="382">
        <f>'1042Bf Données de base trav.'!P66</f>
        <v>0</v>
      </c>
      <c r="AU70" s="382">
        <f t="shared" si="18"/>
        <v>0</v>
      </c>
    </row>
    <row r="71" spans="1:47" s="57" customFormat="1" ht="16.899999999999999" customHeight="1">
      <c r="A71" s="402" t="str">
        <f>IF('1042Bf Données de base trav.'!A67="","",'1042Bf Données de base trav.'!A67)</f>
        <v/>
      </c>
      <c r="B71" s="409" t="str">
        <f>IF('1042Bf Données de base trav.'!B67="","",'1042Bf Données de base trav.'!B67)</f>
        <v/>
      </c>
      <c r="C71" s="403" t="str">
        <f>IF('1042Bf Données de base trav.'!C67="","",'1042Bf Données de base trav.'!C67)</f>
        <v/>
      </c>
      <c r="D71" s="310" t="str">
        <f>IF('1042Bf Données de base trav.'!AJ67="","",'1042Bf Données de base trav.'!AJ67)</f>
        <v/>
      </c>
      <c r="E71" s="306" t="str">
        <f>IF('1042Bf Données de base trav.'!N67="","",'1042Bf Données de base trav.'!N67)</f>
        <v/>
      </c>
      <c r="F71" s="308" t="str">
        <f>IF('1042Bf Données de base trav.'!O67="","",'1042Bf Données de base trav.'!O67)</f>
        <v/>
      </c>
      <c r="G71" s="307" t="str">
        <f>IF('1042Bf Données de base trav.'!P67="","",'1042Bf Données de base trav.'!P67)</f>
        <v/>
      </c>
      <c r="H71" s="311" t="str">
        <f>IF('1042Bf Données de base trav.'!Q67="","",'1042Bf Données de base trav.'!Q67)</f>
        <v/>
      </c>
      <c r="I71" s="312" t="str">
        <f>IF('1042Bf Données de base trav.'!R67="","",'1042Bf Données de base trav.'!R67)</f>
        <v/>
      </c>
      <c r="J71" s="313" t="str">
        <f t="shared" si="2"/>
        <v/>
      </c>
      <c r="K71" s="314" t="str">
        <f t="shared" si="3"/>
        <v/>
      </c>
      <c r="L71" s="315" t="str">
        <f>IF('1042Bf Données de base trav.'!S67="","",'1042Bf Données de base trav.'!S67)</f>
        <v/>
      </c>
      <c r="M71" s="316" t="str">
        <f t="shared" si="19"/>
        <v/>
      </c>
      <c r="N71" s="317" t="str">
        <f t="shared" si="20"/>
        <v/>
      </c>
      <c r="O71" s="318" t="str">
        <f t="shared" si="21"/>
        <v/>
      </c>
      <c r="P71" s="319" t="str">
        <f t="shared" si="22"/>
        <v/>
      </c>
      <c r="Q71" s="309" t="str">
        <f t="shared" si="23"/>
        <v/>
      </c>
      <c r="R71" s="320" t="str">
        <f t="shared" si="24"/>
        <v/>
      </c>
      <c r="S71" s="317" t="str">
        <f t="shared" si="25"/>
        <v/>
      </c>
      <c r="T71" s="315" t="str">
        <f>IF(R71="","",MAX((O71-AR71)*'1042Af Demande'!$B$31,0))</f>
        <v/>
      </c>
      <c r="U71" s="321" t="str">
        <f t="shared" si="26"/>
        <v/>
      </c>
      <c r="V71" s="377"/>
      <c r="W71" s="378"/>
      <c r="X71" s="158" t="str">
        <f>IF('1042Bf Données de base trav.'!M67="","",'1042Bf Données de base trav.'!M67)</f>
        <v/>
      </c>
      <c r="Y71" s="379" t="str">
        <f t="shared" si="4"/>
        <v/>
      </c>
      <c r="Z71" s="380" t="str">
        <f>IF(A71="","",'1042Bf Données de base trav.'!Q67-'1042Bf Données de base trav.'!R67)</f>
        <v/>
      </c>
      <c r="AA71" s="380" t="str">
        <f t="shared" si="5"/>
        <v/>
      </c>
      <c r="AB71" s="381" t="str">
        <f t="shared" si="6"/>
        <v/>
      </c>
      <c r="AC71" s="381" t="str">
        <f t="shared" si="7"/>
        <v/>
      </c>
      <c r="AD71" s="381" t="str">
        <f t="shared" si="8"/>
        <v/>
      </c>
      <c r="AE71" s="382" t="str">
        <f t="shared" si="9"/>
        <v/>
      </c>
      <c r="AF71" s="382" t="str">
        <f>IF(K71="","",K71*AF$8 - MAX('1042Bf Données de base trav.'!S67-M71,0))</f>
        <v/>
      </c>
      <c r="AG71" s="382" t="str">
        <f t="shared" si="10"/>
        <v/>
      </c>
      <c r="AH71" s="382" t="str">
        <f t="shared" si="11"/>
        <v/>
      </c>
      <c r="AI71" s="382" t="str">
        <f t="shared" si="12"/>
        <v/>
      </c>
      <c r="AJ71" s="382" t="str">
        <f>IF(OR($C71="",K71="",O71=""),"",MAX(P71+'1042Bf Données de base trav.'!T67-O71,0))</f>
        <v/>
      </c>
      <c r="AK71" s="382" t="str">
        <f>IF('1042Bf Données de base trav.'!T67="","",'1042Bf Données de base trav.'!T67)</f>
        <v/>
      </c>
      <c r="AL71" s="382" t="str">
        <f t="shared" si="13"/>
        <v/>
      </c>
      <c r="AM71" s="383" t="str">
        <f t="shared" si="14"/>
        <v/>
      </c>
      <c r="AN71" s="384" t="str">
        <f t="shared" si="15"/>
        <v/>
      </c>
      <c r="AO71" s="382" t="str">
        <f t="shared" si="16"/>
        <v/>
      </c>
      <c r="AP71" s="382" t="str">
        <f>IF(E71="","",'1042Bf Données de base trav.'!P67)</f>
        <v/>
      </c>
      <c r="AQ71" s="385">
        <f>IF('1042Bf Données de base trav.'!Y67&gt;0,AG71,0)</f>
        <v>0</v>
      </c>
      <c r="AR71" s="386">
        <f>IF('1042Bf Données de base trav.'!Y67&gt;0,'1042Bf Données de base trav.'!T67,0)</f>
        <v>0</v>
      </c>
      <c r="AS71" s="382" t="str">
        <f t="shared" si="17"/>
        <v/>
      </c>
      <c r="AT71" s="382">
        <f>'1042Bf Données de base trav.'!P67</f>
        <v>0</v>
      </c>
      <c r="AU71" s="382">
        <f t="shared" si="18"/>
        <v>0</v>
      </c>
    </row>
    <row r="72" spans="1:47" s="57" customFormat="1" ht="16.899999999999999" customHeight="1">
      <c r="A72" s="402" t="str">
        <f>IF('1042Bf Données de base trav.'!A68="","",'1042Bf Données de base trav.'!A68)</f>
        <v/>
      </c>
      <c r="B72" s="409" t="str">
        <f>IF('1042Bf Données de base trav.'!B68="","",'1042Bf Données de base trav.'!B68)</f>
        <v/>
      </c>
      <c r="C72" s="403" t="str">
        <f>IF('1042Bf Données de base trav.'!C68="","",'1042Bf Données de base trav.'!C68)</f>
        <v/>
      </c>
      <c r="D72" s="310" t="str">
        <f>IF('1042Bf Données de base trav.'!AJ68="","",'1042Bf Données de base trav.'!AJ68)</f>
        <v/>
      </c>
      <c r="E72" s="306" t="str">
        <f>IF('1042Bf Données de base trav.'!N68="","",'1042Bf Données de base trav.'!N68)</f>
        <v/>
      </c>
      <c r="F72" s="308" t="str">
        <f>IF('1042Bf Données de base trav.'!O68="","",'1042Bf Données de base trav.'!O68)</f>
        <v/>
      </c>
      <c r="G72" s="307" t="str">
        <f>IF('1042Bf Données de base trav.'!P68="","",'1042Bf Données de base trav.'!P68)</f>
        <v/>
      </c>
      <c r="H72" s="311" t="str">
        <f>IF('1042Bf Données de base trav.'!Q68="","",'1042Bf Données de base trav.'!Q68)</f>
        <v/>
      </c>
      <c r="I72" s="312" t="str">
        <f>IF('1042Bf Données de base trav.'!R68="","",'1042Bf Données de base trav.'!R68)</f>
        <v/>
      </c>
      <c r="J72" s="313" t="str">
        <f t="shared" si="2"/>
        <v/>
      </c>
      <c r="K72" s="314" t="str">
        <f t="shared" si="3"/>
        <v/>
      </c>
      <c r="L72" s="315" t="str">
        <f>IF('1042Bf Données de base trav.'!S68="","",'1042Bf Données de base trav.'!S68)</f>
        <v/>
      </c>
      <c r="M72" s="316" t="str">
        <f t="shared" si="19"/>
        <v/>
      </c>
      <c r="N72" s="317" t="str">
        <f t="shared" si="20"/>
        <v/>
      </c>
      <c r="O72" s="318" t="str">
        <f t="shared" si="21"/>
        <v/>
      </c>
      <c r="P72" s="319" t="str">
        <f t="shared" si="22"/>
        <v/>
      </c>
      <c r="Q72" s="309" t="str">
        <f t="shared" si="23"/>
        <v/>
      </c>
      <c r="R72" s="320" t="str">
        <f t="shared" si="24"/>
        <v/>
      </c>
      <c r="S72" s="317" t="str">
        <f t="shared" si="25"/>
        <v/>
      </c>
      <c r="T72" s="315" t="str">
        <f>IF(R72="","",MAX((O72-AR72)*'1042Af Demande'!$B$31,0))</f>
        <v/>
      </c>
      <c r="U72" s="321" t="str">
        <f t="shared" si="26"/>
        <v/>
      </c>
      <c r="V72" s="377"/>
      <c r="W72" s="378"/>
      <c r="X72" s="158" t="str">
        <f>IF('1042Bf Données de base trav.'!M68="","",'1042Bf Données de base trav.'!M68)</f>
        <v/>
      </c>
      <c r="Y72" s="379" t="str">
        <f t="shared" si="4"/>
        <v/>
      </c>
      <c r="Z72" s="380" t="str">
        <f>IF(A72="","",'1042Bf Données de base trav.'!Q68-'1042Bf Données de base trav.'!R68)</f>
        <v/>
      </c>
      <c r="AA72" s="380" t="str">
        <f t="shared" si="5"/>
        <v/>
      </c>
      <c r="AB72" s="381" t="str">
        <f t="shared" si="6"/>
        <v/>
      </c>
      <c r="AC72" s="381" t="str">
        <f t="shared" si="7"/>
        <v/>
      </c>
      <c r="AD72" s="381" t="str">
        <f t="shared" si="8"/>
        <v/>
      </c>
      <c r="AE72" s="382" t="str">
        <f t="shared" si="9"/>
        <v/>
      </c>
      <c r="AF72" s="382" t="str">
        <f>IF(K72="","",K72*AF$8 - MAX('1042Bf Données de base trav.'!S68-M72,0))</f>
        <v/>
      </c>
      <c r="AG72" s="382" t="str">
        <f t="shared" si="10"/>
        <v/>
      </c>
      <c r="AH72" s="382" t="str">
        <f t="shared" si="11"/>
        <v/>
      </c>
      <c r="AI72" s="382" t="str">
        <f t="shared" si="12"/>
        <v/>
      </c>
      <c r="AJ72" s="382" t="str">
        <f>IF(OR($C72="",K72="",O72=""),"",MAX(P72+'1042Bf Données de base trav.'!T68-O72,0))</f>
        <v/>
      </c>
      <c r="AK72" s="382" t="str">
        <f>IF('1042Bf Données de base trav.'!T68="","",'1042Bf Données de base trav.'!T68)</f>
        <v/>
      </c>
      <c r="AL72" s="382" t="str">
        <f t="shared" si="13"/>
        <v/>
      </c>
      <c r="AM72" s="383" t="str">
        <f t="shared" si="14"/>
        <v/>
      </c>
      <c r="AN72" s="384" t="str">
        <f t="shared" si="15"/>
        <v/>
      </c>
      <c r="AO72" s="382" t="str">
        <f t="shared" si="16"/>
        <v/>
      </c>
      <c r="AP72" s="382" t="str">
        <f>IF(E72="","",'1042Bf Données de base trav.'!P68)</f>
        <v/>
      </c>
      <c r="AQ72" s="385">
        <f>IF('1042Bf Données de base trav.'!Y68&gt;0,AG72,0)</f>
        <v>0</v>
      </c>
      <c r="AR72" s="386">
        <f>IF('1042Bf Données de base trav.'!Y68&gt;0,'1042Bf Données de base trav.'!T68,0)</f>
        <v>0</v>
      </c>
      <c r="AS72" s="382" t="str">
        <f t="shared" si="17"/>
        <v/>
      </c>
      <c r="AT72" s="382">
        <f>'1042Bf Données de base trav.'!P68</f>
        <v>0</v>
      </c>
      <c r="AU72" s="382">
        <f t="shared" si="18"/>
        <v>0</v>
      </c>
    </row>
    <row r="73" spans="1:47" s="57" customFormat="1" ht="16.899999999999999" customHeight="1">
      <c r="A73" s="402" t="str">
        <f>IF('1042Bf Données de base trav.'!A69="","",'1042Bf Données de base trav.'!A69)</f>
        <v/>
      </c>
      <c r="B73" s="409" t="str">
        <f>IF('1042Bf Données de base trav.'!B69="","",'1042Bf Données de base trav.'!B69)</f>
        <v/>
      </c>
      <c r="C73" s="403" t="str">
        <f>IF('1042Bf Données de base trav.'!C69="","",'1042Bf Données de base trav.'!C69)</f>
        <v/>
      </c>
      <c r="D73" s="310" t="str">
        <f>IF('1042Bf Données de base trav.'!AJ69="","",'1042Bf Données de base trav.'!AJ69)</f>
        <v/>
      </c>
      <c r="E73" s="306" t="str">
        <f>IF('1042Bf Données de base trav.'!N69="","",'1042Bf Données de base trav.'!N69)</f>
        <v/>
      </c>
      <c r="F73" s="308" t="str">
        <f>IF('1042Bf Données de base trav.'!O69="","",'1042Bf Données de base trav.'!O69)</f>
        <v/>
      </c>
      <c r="G73" s="307" t="str">
        <f>IF('1042Bf Données de base trav.'!P69="","",'1042Bf Données de base trav.'!P69)</f>
        <v/>
      </c>
      <c r="H73" s="311" t="str">
        <f>IF('1042Bf Données de base trav.'!Q69="","",'1042Bf Données de base trav.'!Q69)</f>
        <v/>
      </c>
      <c r="I73" s="312" t="str">
        <f>IF('1042Bf Données de base trav.'!R69="","",'1042Bf Données de base trav.'!R69)</f>
        <v/>
      </c>
      <c r="J73" s="313" t="str">
        <f t="shared" si="2"/>
        <v/>
      </c>
      <c r="K73" s="314" t="str">
        <f t="shared" si="3"/>
        <v/>
      </c>
      <c r="L73" s="315" t="str">
        <f>IF('1042Bf Données de base trav.'!S69="","",'1042Bf Données de base trav.'!S69)</f>
        <v/>
      </c>
      <c r="M73" s="316" t="str">
        <f t="shared" si="19"/>
        <v/>
      </c>
      <c r="N73" s="317" t="str">
        <f t="shared" si="20"/>
        <v/>
      </c>
      <c r="O73" s="318" t="str">
        <f t="shared" si="21"/>
        <v/>
      </c>
      <c r="P73" s="319" t="str">
        <f t="shared" si="22"/>
        <v/>
      </c>
      <c r="Q73" s="309" t="str">
        <f t="shared" si="23"/>
        <v/>
      </c>
      <c r="R73" s="320" t="str">
        <f t="shared" si="24"/>
        <v/>
      </c>
      <c r="S73" s="317" t="str">
        <f t="shared" si="25"/>
        <v/>
      </c>
      <c r="T73" s="315" t="str">
        <f>IF(R73="","",MAX((O73-AR73)*'1042Af Demande'!$B$31,0))</f>
        <v/>
      </c>
      <c r="U73" s="321" t="str">
        <f t="shared" si="26"/>
        <v/>
      </c>
      <c r="V73" s="377"/>
      <c r="W73" s="378"/>
      <c r="X73" s="158" t="str">
        <f>IF('1042Bf Données de base trav.'!M69="","",'1042Bf Données de base trav.'!M69)</f>
        <v/>
      </c>
      <c r="Y73" s="379" t="str">
        <f t="shared" si="4"/>
        <v/>
      </c>
      <c r="Z73" s="380" t="str">
        <f>IF(A73="","",'1042Bf Données de base trav.'!Q69-'1042Bf Données de base trav.'!R69)</f>
        <v/>
      </c>
      <c r="AA73" s="380" t="str">
        <f t="shared" si="5"/>
        <v/>
      </c>
      <c r="AB73" s="381" t="str">
        <f t="shared" si="6"/>
        <v/>
      </c>
      <c r="AC73" s="381" t="str">
        <f t="shared" si="7"/>
        <v/>
      </c>
      <c r="AD73" s="381" t="str">
        <f t="shared" si="8"/>
        <v/>
      </c>
      <c r="AE73" s="382" t="str">
        <f t="shared" si="9"/>
        <v/>
      </c>
      <c r="AF73" s="382" t="str">
        <f>IF(K73="","",K73*AF$8 - MAX('1042Bf Données de base trav.'!S69-M73,0))</f>
        <v/>
      </c>
      <c r="AG73" s="382" t="str">
        <f t="shared" si="10"/>
        <v/>
      </c>
      <c r="AH73" s="382" t="str">
        <f t="shared" si="11"/>
        <v/>
      </c>
      <c r="AI73" s="382" t="str">
        <f t="shared" si="12"/>
        <v/>
      </c>
      <c r="AJ73" s="382" t="str">
        <f>IF(OR($C73="",K73="",O73=""),"",MAX(P73+'1042Bf Données de base trav.'!T69-O73,0))</f>
        <v/>
      </c>
      <c r="AK73" s="382" t="str">
        <f>IF('1042Bf Données de base trav.'!T69="","",'1042Bf Données de base trav.'!T69)</f>
        <v/>
      </c>
      <c r="AL73" s="382" t="str">
        <f t="shared" si="13"/>
        <v/>
      </c>
      <c r="AM73" s="383" t="str">
        <f t="shared" si="14"/>
        <v/>
      </c>
      <c r="AN73" s="384" t="str">
        <f t="shared" si="15"/>
        <v/>
      </c>
      <c r="AO73" s="382" t="str">
        <f t="shared" si="16"/>
        <v/>
      </c>
      <c r="AP73" s="382" t="str">
        <f>IF(E73="","",'1042Bf Données de base trav.'!P69)</f>
        <v/>
      </c>
      <c r="AQ73" s="385">
        <f>IF('1042Bf Données de base trav.'!Y69&gt;0,AG73,0)</f>
        <v>0</v>
      </c>
      <c r="AR73" s="386">
        <f>IF('1042Bf Données de base trav.'!Y69&gt;0,'1042Bf Données de base trav.'!T69,0)</f>
        <v>0</v>
      </c>
      <c r="AS73" s="382" t="str">
        <f t="shared" si="17"/>
        <v/>
      </c>
      <c r="AT73" s="382">
        <f>'1042Bf Données de base trav.'!P69</f>
        <v>0</v>
      </c>
      <c r="AU73" s="382">
        <f t="shared" si="18"/>
        <v>0</v>
      </c>
    </row>
    <row r="74" spans="1:47" s="57" customFormat="1" ht="16.899999999999999" customHeight="1">
      <c r="A74" s="402" t="str">
        <f>IF('1042Bf Données de base trav.'!A70="","",'1042Bf Données de base trav.'!A70)</f>
        <v/>
      </c>
      <c r="B74" s="409" t="str">
        <f>IF('1042Bf Données de base trav.'!B70="","",'1042Bf Données de base trav.'!B70)</f>
        <v/>
      </c>
      <c r="C74" s="403" t="str">
        <f>IF('1042Bf Données de base trav.'!C70="","",'1042Bf Données de base trav.'!C70)</f>
        <v/>
      </c>
      <c r="D74" s="310" t="str">
        <f>IF('1042Bf Données de base trav.'!AJ70="","",'1042Bf Données de base trav.'!AJ70)</f>
        <v/>
      </c>
      <c r="E74" s="306" t="str">
        <f>IF('1042Bf Données de base trav.'!N70="","",'1042Bf Données de base trav.'!N70)</f>
        <v/>
      </c>
      <c r="F74" s="308" t="str">
        <f>IF('1042Bf Données de base trav.'!O70="","",'1042Bf Données de base trav.'!O70)</f>
        <v/>
      </c>
      <c r="G74" s="307" t="str">
        <f>IF('1042Bf Données de base trav.'!P70="","",'1042Bf Données de base trav.'!P70)</f>
        <v/>
      </c>
      <c r="H74" s="311" t="str">
        <f>IF('1042Bf Données de base trav.'!Q70="","",'1042Bf Données de base trav.'!Q70)</f>
        <v/>
      </c>
      <c r="I74" s="312" t="str">
        <f>IF('1042Bf Données de base trav.'!R70="","",'1042Bf Données de base trav.'!R70)</f>
        <v/>
      </c>
      <c r="J74" s="313" t="str">
        <f t="shared" si="2"/>
        <v/>
      </c>
      <c r="K74" s="314" t="str">
        <f t="shared" si="3"/>
        <v/>
      </c>
      <c r="L74" s="315" t="str">
        <f>IF('1042Bf Données de base trav.'!S70="","",'1042Bf Données de base trav.'!S70)</f>
        <v/>
      </c>
      <c r="M74" s="316" t="str">
        <f t="shared" si="19"/>
        <v/>
      </c>
      <c r="N74" s="317" t="str">
        <f t="shared" si="20"/>
        <v/>
      </c>
      <c r="O74" s="318" t="str">
        <f t="shared" si="21"/>
        <v/>
      </c>
      <c r="P74" s="319" t="str">
        <f t="shared" si="22"/>
        <v/>
      </c>
      <c r="Q74" s="309" t="str">
        <f t="shared" si="23"/>
        <v/>
      </c>
      <c r="R74" s="320" t="str">
        <f t="shared" si="24"/>
        <v/>
      </c>
      <c r="S74" s="317" t="str">
        <f t="shared" si="25"/>
        <v/>
      </c>
      <c r="T74" s="315" t="str">
        <f>IF(R74="","",MAX((O74-AR74)*'1042Af Demande'!$B$31,0))</f>
        <v/>
      </c>
      <c r="U74" s="321" t="str">
        <f t="shared" si="26"/>
        <v/>
      </c>
      <c r="V74" s="377"/>
      <c r="W74" s="378"/>
      <c r="X74" s="158" t="str">
        <f>IF('1042Bf Données de base trav.'!M70="","",'1042Bf Données de base trav.'!M70)</f>
        <v/>
      </c>
      <c r="Y74" s="379" t="str">
        <f t="shared" si="4"/>
        <v/>
      </c>
      <c r="Z74" s="380" t="str">
        <f>IF(A74="","",'1042Bf Données de base trav.'!Q70-'1042Bf Données de base trav.'!R70)</f>
        <v/>
      </c>
      <c r="AA74" s="380" t="str">
        <f t="shared" si="5"/>
        <v/>
      </c>
      <c r="AB74" s="381" t="str">
        <f t="shared" si="6"/>
        <v/>
      </c>
      <c r="AC74" s="381" t="str">
        <f t="shared" si="7"/>
        <v/>
      </c>
      <c r="AD74" s="381" t="str">
        <f t="shared" si="8"/>
        <v/>
      </c>
      <c r="AE74" s="382" t="str">
        <f t="shared" si="9"/>
        <v/>
      </c>
      <c r="AF74" s="382" t="str">
        <f>IF(K74="","",K74*AF$8 - MAX('1042Bf Données de base trav.'!S70-M74,0))</f>
        <v/>
      </c>
      <c r="AG74" s="382" t="str">
        <f t="shared" si="10"/>
        <v/>
      </c>
      <c r="AH74" s="382" t="str">
        <f t="shared" si="11"/>
        <v/>
      </c>
      <c r="AI74" s="382" t="str">
        <f t="shared" si="12"/>
        <v/>
      </c>
      <c r="AJ74" s="382" t="str">
        <f>IF(OR($C74="",K74="",O74=""),"",MAX(P74+'1042Bf Données de base trav.'!T70-O74,0))</f>
        <v/>
      </c>
      <c r="AK74" s="382" t="str">
        <f>IF('1042Bf Données de base trav.'!T70="","",'1042Bf Données de base trav.'!T70)</f>
        <v/>
      </c>
      <c r="AL74" s="382" t="str">
        <f t="shared" si="13"/>
        <v/>
      </c>
      <c r="AM74" s="383" t="str">
        <f t="shared" si="14"/>
        <v/>
      </c>
      <c r="AN74" s="384" t="str">
        <f t="shared" si="15"/>
        <v/>
      </c>
      <c r="AO74" s="382" t="str">
        <f t="shared" si="16"/>
        <v/>
      </c>
      <c r="AP74" s="382" t="str">
        <f>IF(E74="","",'1042Bf Données de base trav.'!P70)</f>
        <v/>
      </c>
      <c r="AQ74" s="385">
        <f>IF('1042Bf Données de base trav.'!Y70&gt;0,AG74,0)</f>
        <v>0</v>
      </c>
      <c r="AR74" s="386">
        <f>IF('1042Bf Données de base trav.'!Y70&gt;0,'1042Bf Données de base trav.'!T70,0)</f>
        <v>0</v>
      </c>
      <c r="AS74" s="382" t="str">
        <f t="shared" si="17"/>
        <v/>
      </c>
      <c r="AT74" s="382">
        <f>'1042Bf Données de base trav.'!P70</f>
        <v>0</v>
      </c>
      <c r="AU74" s="382">
        <f t="shared" si="18"/>
        <v>0</v>
      </c>
    </row>
    <row r="75" spans="1:47" s="57" customFormat="1" ht="16.899999999999999" customHeight="1">
      <c r="A75" s="402" t="str">
        <f>IF('1042Bf Données de base trav.'!A71="","",'1042Bf Données de base trav.'!A71)</f>
        <v/>
      </c>
      <c r="B75" s="409" t="str">
        <f>IF('1042Bf Données de base trav.'!B71="","",'1042Bf Données de base trav.'!B71)</f>
        <v/>
      </c>
      <c r="C75" s="403" t="str">
        <f>IF('1042Bf Données de base trav.'!C71="","",'1042Bf Données de base trav.'!C71)</f>
        <v/>
      </c>
      <c r="D75" s="310" t="str">
        <f>IF('1042Bf Données de base trav.'!AJ71="","",'1042Bf Données de base trav.'!AJ71)</f>
        <v/>
      </c>
      <c r="E75" s="306" t="str">
        <f>IF('1042Bf Données de base trav.'!N71="","",'1042Bf Données de base trav.'!N71)</f>
        <v/>
      </c>
      <c r="F75" s="308" t="str">
        <f>IF('1042Bf Données de base trav.'!O71="","",'1042Bf Données de base trav.'!O71)</f>
        <v/>
      </c>
      <c r="G75" s="307" t="str">
        <f>IF('1042Bf Données de base trav.'!P71="","",'1042Bf Données de base trav.'!P71)</f>
        <v/>
      </c>
      <c r="H75" s="311" t="str">
        <f>IF('1042Bf Données de base trav.'!Q71="","",'1042Bf Données de base trav.'!Q71)</f>
        <v/>
      </c>
      <c r="I75" s="312" t="str">
        <f>IF('1042Bf Données de base trav.'!R71="","",'1042Bf Données de base trav.'!R71)</f>
        <v/>
      </c>
      <c r="J75" s="313" t="str">
        <f t="shared" si="2"/>
        <v/>
      </c>
      <c r="K75" s="314" t="str">
        <f t="shared" si="3"/>
        <v/>
      </c>
      <c r="L75" s="315" t="str">
        <f>IF('1042Bf Données de base trav.'!S71="","",'1042Bf Données de base trav.'!S71)</f>
        <v/>
      </c>
      <c r="M75" s="316" t="str">
        <f t="shared" si="19"/>
        <v/>
      </c>
      <c r="N75" s="317" t="str">
        <f t="shared" si="20"/>
        <v/>
      </c>
      <c r="O75" s="318" t="str">
        <f t="shared" si="21"/>
        <v/>
      </c>
      <c r="P75" s="319" t="str">
        <f t="shared" si="22"/>
        <v/>
      </c>
      <c r="Q75" s="309" t="str">
        <f t="shared" si="23"/>
        <v/>
      </c>
      <c r="R75" s="320" t="str">
        <f t="shared" si="24"/>
        <v/>
      </c>
      <c r="S75" s="317" t="str">
        <f t="shared" si="25"/>
        <v/>
      </c>
      <c r="T75" s="315" t="str">
        <f>IF(R75="","",MAX((O75-AR75)*'1042Af Demande'!$B$31,0))</f>
        <v/>
      </c>
      <c r="U75" s="321" t="str">
        <f t="shared" si="26"/>
        <v/>
      </c>
      <c r="V75" s="377"/>
      <c r="W75" s="378"/>
      <c r="X75" s="158" t="str">
        <f>IF('1042Bf Données de base trav.'!M71="","",'1042Bf Données de base trav.'!M71)</f>
        <v/>
      </c>
      <c r="Y75" s="379" t="str">
        <f t="shared" si="4"/>
        <v/>
      </c>
      <c r="Z75" s="380" t="str">
        <f>IF(A75="","",'1042Bf Données de base trav.'!Q71-'1042Bf Données de base trav.'!R71)</f>
        <v/>
      </c>
      <c r="AA75" s="380" t="str">
        <f t="shared" si="5"/>
        <v/>
      </c>
      <c r="AB75" s="381" t="str">
        <f t="shared" si="6"/>
        <v/>
      </c>
      <c r="AC75" s="381" t="str">
        <f t="shared" si="7"/>
        <v/>
      </c>
      <c r="AD75" s="381" t="str">
        <f t="shared" si="8"/>
        <v/>
      </c>
      <c r="AE75" s="382" t="str">
        <f t="shared" si="9"/>
        <v/>
      </c>
      <c r="AF75" s="382" t="str">
        <f>IF(K75="","",K75*AF$8 - MAX('1042Bf Données de base trav.'!S71-M75,0))</f>
        <v/>
      </c>
      <c r="AG75" s="382" t="str">
        <f t="shared" si="10"/>
        <v/>
      </c>
      <c r="AH75" s="382" t="str">
        <f t="shared" si="11"/>
        <v/>
      </c>
      <c r="AI75" s="382" t="str">
        <f t="shared" si="12"/>
        <v/>
      </c>
      <c r="AJ75" s="382" t="str">
        <f>IF(OR($C75="",K75="",O75=""),"",MAX(P75+'1042Bf Données de base trav.'!T71-O75,0))</f>
        <v/>
      </c>
      <c r="AK75" s="382" t="str">
        <f>IF('1042Bf Données de base trav.'!T71="","",'1042Bf Données de base trav.'!T71)</f>
        <v/>
      </c>
      <c r="AL75" s="382" t="str">
        <f t="shared" si="13"/>
        <v/>
      </c>
      <c r="AM75" s="383" t="str">
        <f t="shared" si="14"/>
        <v/>
      </c>
      <c r="AN75" s="384" t="str">
        <f t="shared" si="15"/>
        <v/>
      </c>
      <c r="AO75" s="382" t="str">
        <f t="shared" si="16"/>
        <v/>
      </c>
      <c r="AP75" s="382" t="str">
        <f>IF(E75="","",'1042Bf Données de base trav.'!P71)</f>
        <v/>
      </c>
      <c r="AQ75" s="385">
        <f>IF('1042Bf Données de base trav.'!Y71&gt;0,AG75,0)</f>
        <v>0</v>
      </c>
      <c r="AR75" s="386">
        <f>IF('1042Bf Données de base trav.'!Y71&gt;0,'1042Bf Données de base trav.'!T71,0)</f>
        <v>0</v>
      </c>
      <c r="AS75" s="382" t="str">
        <f t="shared" si="17"/>
        <v/>
      </c>
      <c r="AT75" s="382">
        <f>'1042Bf Données de base trav.'!P71</f>
        <v>0</v>
      </c>
      <c r="AU75" s="382">
        <f t="shared" si="18"/>
        <v>0</v>
      </c>
    </row>
    <row r="76" spans="1:47" s="57" customFormat="1" ht="16.899999999999999" customHeight="1">
      <c r="A76" s="402" t="str">
        <f>IF('1042Bf Données de base trav.'!A72="","",'1042Bf Données de base trav.'!A72)</f>
        <v/>
      </c>
      <c r="B76" s="409" t="str">
        <f>IF('1042Bf Données de base trav.'!B72="","",'1042Bf Données de base trav.'!B72)</f>
        <v/>
      </c>
      <c r="C76" s="403" t="str">
        <f>IF('1042Bf Données de base trav.'!C72="","",'1042Bf Données de base trav.'!C72)</f>
        <v/>
      </c>
      <c r="D76" s="310" t="str">
        <f>IF('1042Bf Données de base trav.'!AJ72="","",'1042Bf Données de base trav.'!AJ72)</f>
        <v/>
      </c>
      <c r="E76" s="306" t="str">
        <f>IF('1042Bf Données de base trav.'!N72="","",'1042Bf Données de base trav.'!N72)</f>
        <v/>
      </c>
      <c r="F76" s="308" t="str">
        <f>IF('1042Bf Données de base trav.'!O72="","",'1042Bf Données de base trav.'!O72)</f>
        <v/>
      </c>
      <c r="G76" s="307" t="str">
        <f>IF('1042Bf Données de base trav.'!P72="","",'1042Bf Données de base trav.'!P72)</f>
        <v/>
      </c>
      <c r="H76" s="311" t="str">
        <f>IF('1042Bf Données de base trav.'!Q72="","",'1042Bf Données de base trav.'!Q72)</f>
        <v/>
      </c>
      <c r="I76" s="312" t="str">
        <f>IF('1042Bf Données de base trav.'!R72="","",'1042Bf Données de base trav.'!R72)</f>
        <v/>
      </c>
      <c r="J76" s="313" t="str">
        <f t="shared" si="2"/>
        <v/>
      </c>
      <c r="K76" s="314" t="str">
        <f t="shared" si="3"/>
        <v/>
      </c>
      <c r="L76" s="315" t="str">
        <f>IF('1042Bf Données de base trav.'!S72="","",'1042Bf Données de base trav.'!S72)</f>
        <v/>
      </c>
      <c r="M76" s="316" t="str">
        <f t="shared" si="19"/>
        <v/>
      </c>
      <c r="N76" s="317" t="str">
        <f t="shared" si="20"/>
        <v/>
      </c>
      <c r="O76" s="318" t="str">
        <f t="shared" si="21"/>
        <v/>
      </c>
      <c r="P76" s="319" t="str">
        <f t="shared" si="22"/>
        <v/>
      </c>
      <c r="Q76" s="309" t="str">
        <f t="shared" si="23"/>
        <v/>
      </c>
      <c r="R76" s="320" t="str">
        <f t="shared" si="24"/>
        <v/>
      </c>
      <c r="S76" s="317" t="str">
        <f t="shared" si="25"/>
        <v/>
      </c>
      <c r="T76" s="315" t="str">
        <f>IF(R76="","",MAX((O76-AR76)*'1042Af Demande'!$B$31,0))</f>
        <v/>
      </c>
      <c r="U76" s="321" t="str">
        <f t="shared" si="26"/>
        <v/>
      </c>
      <c r="V76" s="377"/>
      <c r="W76" s="378"/>
      <c r="X76" s="158" t="str">
        <f>IF('1042Bf Données de base trav.'!M72="","",'1042Bf Données de base trav.'!M72)</f>
        <v/>
      </c>
      <c r="Y76" s="379" t="str">
        <f t="shared" si="4"/>
        <v/>
      </c>
      <c r="Z76" s="380" t="str">
        <f>IF(A76="","",'1042Bf Données de base trav.'!Q72-'1042Bf Données de base trav.'!R72)</f>
        <v/>
      </c>
      <c r="AA76" s="380" t="str">
        <f t="shared" si="5"/>
        <v/>
      </c>
      <c r="AB76" s="381" t="str">
        <f t="shared" si="6"/>
        <v/>
      </c>
      <c r="AC76" s="381" t="str">
        <f t="shared" si="7"/>
        <v/>
      </c>
      <c r="AD76" s="381" t="str">
        <f t="shared" si="8"/>
        <v/>
      </c>
      <c r="AE76" s="382" t="str">
        <f t="shared" si="9"/>
        <v/>
      </c>
      <c r="AF76" s="382" t="str">
        <f>IF(K76="","",K76*AF$8 - MAX('1042Bf Données de base trav.'!S72-M76,0))</f>
        <v/>
      </c>
      <c r="AG76" s="382" t="str">
        <f t="shared" si="10"/>
        <v/>
      </c>
      <c r="AH76" s="382" t="str">
        <f t="shared" si="11"/>
        <v/>
      </c>
      <c r="AI76" s="382" t="str">
        <f t="shared" si="12"/>
        <v/>
      </c>
      <c r="AJ76" s="382" t="str">
        <f>IF(OR($C76="",K76="",O76=""),"",MAX(P76+'1042Bf Données de base trav.'!T72-O76,0))</f>
        <v/>
      </c>
      <c r="AK76" s="382" t="str">
        <f>IF('1042Bf Données de base trav.'!T72="","",'1042Bf Données de base trav.'!T72)</f>
        <v/>
      </c>
      <c r="AL76" s="382" t="str">
        <f t="shared" si="13"/>
        <v/>
      </c>
      <c r="AM76" s="383" t="str">
        <f t="shared" si="14"/>
        <v/>
      </c>
      <c r="AN76" s="384" t="str">
        <f t="shared" si="15"/>
        <v/>
      </c>
      <c r="AO76" s="382" t="str">
        <f t="shared" si="16"/>
        <v/>
      </c>
      <c r="AP76" s="382" t="str">
        <f>IF(E76="","",'1042Bf Données de base trav.'!P72)</f>
        <v/>
      </c>
      <c r="AQ76" s="385">
        <f>IF('1042Bf Données de base trav.'!Y72&gt;0,AG76,0)</f>
        <v>0</v>
      </c>
      <c r="AR76" s="386">
        <f>IF('1042Bf Données de base trav.'!Y72&gt;0,'1042Bf Données de base trav.'!T72,0)</f>
        <v>0</v>
      </c>
      <c r="AS76" s="382" t="str">
        <f t="shared" si="17"/>
        <v/>
      </c>
      <c r="AT76" s="382">
        <f>'1042Bf Données de base trav.'!P72</f>
        <v>0</v>
      </c>
      <c r="AU76" s="382">
        <f t="shared" si="18"/>
        <v>0</v>
      </c>
    </row>
    <row r="77" spans="1:47" s="57" customFormat="1" ht="16.899999999999999" customHeight="1">
      <c r="A77" s="402" t="str">
        <f>IF('1042Bf Données de base trav.'!A73="","",'1042Bf Données de base trav.'!A73)</f>
        <v/>
      </c>
      <c r="B77" s="409" t="str">
        <f>IF('1042Bf Données de base trav.'!B73="","",'1042Bf Données de base trav.'!B73)</f>
        <v/>
      </c>
      <c r="C77" s="403" t="str">
        <f>IF('1042Bf Données de base trav.'!C73="","",'1042Bf Données de base trav.'!C73)</f>
        <v/>
      </c>
      <c r="D77" s="310" t="str">
        <f>IF('1042Bf Données de base trav.'!AJ73="","",'1042Bf Données de base trav.'!AJ73)</f>
        <v/>
      </c>
      <c r="E77" s="306" t="str">
        <f>IF('1042Bf Données de base trav.'!N73="","",'1042Bf Données de base trav.'!N73)</f>
        <v/>
      </c>
      <c r="F77" s="308" t="str">
        <f>IF('1042Bf Données de base trav.'!O73="","",'1042Bf Données de base trav.'!O73)</f>
        <v/>
      </c>
      <c r="G77" s="307" t="str">
        <f>IF('1042Bf Données de base trav.'!P73="","",'1042Bf Données de base trav.'!P73)</f>
        <v/>
      </c>
      <c r="H77" s="311" t="str">
        <f>IF('1042Bf Données de base trav.'!Q73="","",'1042Bf Données de base trav.'!Q73)</f>
        <v/>
      </c>
      <c r="I77" s="312" t="str">
        <f>IF('1042Bf Données de base trav.'!R73="","",'1042Bf Données de base trav.'!R73)</f>
        <v/>
      </c>
      <c r="J77" s="313" t="str">
        <f t="shared" ref="J77:J140" si="27">Z77</f>
        <v/>
      </c>
      <c r="K77" s="314" t="str">
        <f t="shared" ref="K77:K140" si="28">AA77</f>
        <v/>
      </c>
      <c r="L77" s="315" t="str">
        <f>IF('1042Bf Données de base trav.'!S73="","",'1042Bf Données de base trav.'!S73)</f>
        <v/>
      </c>
      <c r="M77" s="316" t="str">
        <f t="shared" si="19"/>
        <v/>
      </c>
      <c r="N77" s="317" t="str">
        <f t="shared" si="20"/>
        <v/>
      </c>
      <c r="O77" s="318" t="str">
        <f t="shared" si="21"/>
        <v/>
      </c>
      <c r="P77" s="319" t="str">
        <f t="shared" si="22"/>
        <v/>
      </c>
      <c r="Q77" s="309" t="str">
        <f t="shared" si="23"/>
        <v/>
      </c>
      <c r="R77" s="320" t="str">
        <f t="shared" si="24"/>
        <v/>
      </c>
      <c r="S77" s="317" t="str">
        <f t="shared" si="25"/>
        <v/>
      </c>
      <c r="T77" s="315" t="str">
        <f>IF(R77="","",MAX((O77-AR77)*'1042Af Demande'!$B$31,0))</f>
        <v/>
      </c>
      <c r="U77" s="321" t="str">
        <f t="shared" si="26"/>
        <v/>
      </c>
      <c r="V77" s="377"/>
      <c r="W77" s="378"/>
      <c r="X77" s="158" t="str">
        <f>IF('1042Bf Données de base trav.'!M73="","",'1042Bf Données de base trav.'!M73)</f>
        <v/>
      </c>
      <c r="Y77" s="379" t="str">
        <f t="shared" ref="Y77:Y140" si="29">IF($A77="","",D77)</f>
        <v/>
      </c>
      <c r="Z77" s="380" t="str">
        <f>IF(A77="","",'1042Bf Données de base trav.'!Q73-'1042Bf Données de base trav.'!R73)</f>
        <v/>
      </c>
      <c r="AA77" s="380" t="str">
        <f t="shared" ref="AA77:AA140" si="30">IF(OR($C77="",E77="",F77="",G77=""),"",E77-(F77+G77+Z77))</f>
        <v/>
      </c>
      <c r="AB77" s="381" t="str">
        <f t="shared" ref="AB77:AB140" si="31">IF(AA77="","",MAX(AA77,0))</f>
        <v/>
      </c>
      <c r="AC77" s="381" t="str">
        <f t="shared" ref="AC77:AC140" si="32">IF(K77="","",AC$8)</f>
        <v/>
      </c>
      <c r="AD77" s="381" t="str">
        <f t="shared" ref="AD77:AD140" si="33">IF(K77="","",K77*AD$8)</f>
        <v/>
      </c>
      <c r="AE77" s="382" t="str">
        <f t="shared" ref="AE77:AE140" si="34">IF(AC77="","",AE$8)</f>
        <v/>
      </c>
      <c r="AF77" s="382" t="str">
        <f>IF(K77="","",K77*AF$8 - MAX('1042Bf Données de base trav.'!S73-M77,0))</f>
        <v/>
      </c>
      <c r="AG77" s="382" t="str">
        <f t="shared" ref="AG77:AG140" si="35">IF(OR($C77="",K77="",D77="",N77&lt;0),"",MAX(N77*D77,0))</f>
        <v/>
      </c>
      <c r="AH77" s="382" t="str">
        <f t="shared" ref="AH77:AH140" si="36">IF(OR($C77="",O77=""),"",O77*0.8)</f>
        <v/>
      </c>
      <c r="AI77" s="382" t="str">
        <f t="shared" ref="AI77:AI140" si="37">IF(OR($C77="",D77="",O77=""),"",AI$6/5*X77*D77*0.8)</f>
        <v/>
      </c>
      <c r="AJ77" s="382" t="str">
        <f>IF(OR($C77="",K77="",O77=""),"",MAX(P77+'1042Bf Données de base trav.'!T73-O77,0))</f>
        <v/>
      </c>
      <c r="AK77" s="382" t="str">
        <f>IF('1042Bf Données de base trav.'!T73="","",'1042Bf Données de base trav.'!T73)</f>
        <v/>
      </c>
      <c r="AL77" s="382" t="str">
        <f t="shared" ref="AL77:AL140" si="38">IF(OR($C77="",O77=""),"",MAX(P77-R77-AJ77,0))</f>
        <v/>
      </c>
      <c r="AM77" s="383" t="str">
        <f t="shared" ref="AM77:AM140" si="39">IF(E77="","",1)</f>
        <v/>
      </c>
      <c r="AN77" s="384" t="str">
        <f t="shared" ref="AN77:AN140" si="40">IF(E77="","",IF(ROUND(K77,2)&lt;=0,0,1))</f>
        <v/>
      </c>
      <c r="AO77" s="382" t="str">
        <f t="shared" ref="AO77:AO140" si="41">IF(E77="","",E77)</f>
        <v/>
      </c>
      <c r="AP77" s="382" t="str">
        <f>IF(E77="","",'1042Bf Données de base trav.'!P73)</f>
        <v/>
      </c>
      <c r="AQ77" s="385">
        <f>IF('1042Bf Données de base trav.'!Y73&gt;0,AG77,0)</f>
        <v>0</v>
      </c>
      <c r="AR77" s="386">
        <f>IF('1042Bf Données de base trav.'!Y73&gt;0,'1042Bf Données de base trav.'!T73,0)</f>
        <v>0</v>
      </c>
      <c r="AS77" s="382" t="str">
        <f t="shared" ref="AS77:AS140" si="42">E77</f>
        <v/>
      </c>
      <c r="AT77" s="382">
        <f>'1042Bf Données de base trav.'!P73</f>
        <v>0</v>
      </c>
      <c r="AU77" s="382">
        <f t="shared" ref="AU77:AU140" si="43">IF(AQ77="",0,MAX(AQ77-AR77,0))</f>
        <v>0</v>
      </c>
    </row>
    <row r="78" spans="1:47" s="57" customFormat="1" ht="16.899999999999999" customHeight="1">
      <c r="A78" s="402" t="str">
        <f>IF('1042Bf Données de base trav.'!A74="","",'1042Bf Données de base trav.'!A74)</f>
        <v/>
      </c>
      <c r="B78" s="409" t="str">
        <f>IF('1042Bf Données de base trav.'!B74="","",'1042Bf Données de base trav.'!B74)</f>
        <v/>
      </c>
      <c r="C78" s="403" t="str">
        <f>IF('1042Bf Données de base trav.'!C74="","",'1042Bf Données de base trav.'!C74)</f>
        <v/>
      </c>
      <c r="D78" s="310" t="str">
        <f>IF('1042Bf Données de base trav.'!AJ74="","",'1042Bf Données de base trav.'!AJ74)</f>
        <v/>
      </c>
      <c r="E78" s="306" t="str">
        <f>IF('1042Bf Données de base trav.'!N74="","",'1042Bf Données de base trav.'!N74)</f>
        <v/>
      </c>
      <c r="F78" s="308" t="str">
        <f>IF('1042Bf Données de base trav.'!O74="","",'1042Bf Données de base trav.'!O74)</f>
        <v/>
      </c>
      <c r="G78" s="307" t="str">
        <f>IF('1042Bf Données de base trav.'!P74="","",'1042Bf Données de base trav.'!P74)</f>
        <v/>
      </c>
      <c r="H78" s="311" t="str">
        <f>IF('1042Bf Données de base trav.'!Q74="","",'1042Bf Données de base trav.'!Q74)</f>
        <v/>
      </c>
      <c r="I78" s="312" t="str">
        <f>IF('1042Bf Données de base trav.'!R74="","",'1042Bf Données de base trav.'!R74)</f>
        <v/>
      </c>
      <c r="J78" s="313" t="str">
        <f t="shared" si="27"/>
        <v/>
      </c>
      <c r="K78" s="314" t="str">
        <f t="shared" si="28"/>
        <v/>
      </c>
      <c r="L78" s="315" t="str">
        <f>IF('1042Bf Données de base trav.'!S74="","",'1042Bf Données de base trav.'!S74)</f>
        <v/>
      </c>
      <c r="M78" s="316" t="str">
        <f t="shared" ref="M78:M141" si="44">AD78</f>
        <v/>
      </c>
      <c r="N78" s="317" t="str">
        <f t="shared" ref="N78:N141" si="45">AF78</f>
        <v/>
      </c>
      <c r="O78" s="318" t="str">
        <f t="shared" ref="O78:O141" si="46">AG78</f>
        <v/>
      </c>
      <c r="P78" s="319" t="str">
        <f t="shared" ref="P78:P141" si="47">AH78</f>
        <v/>
      </c>
      <c r="Q78" s="309" t="str">
        <f t="shared" ref="Q78:Q141" si="48">AJ78</f>
        <v/>
      </c>
      <c r="R78" s="320" t="str">
        <f t="shared" ref="R78:R141" si="49">AI78</f>
        <v/>
      </c>
      <c r="S78" s="317" t="str">
        <f t="shared" ref="S78:S141" si="50">AL78</f>
        <v/>
      </c>
      <c r="T78" s="315" t="str">
        <f>IF(R78="","",MAX((O78-AR78)*'1042Af Demande'!$B$31,0))</f>
        <v/>
      </c>
      <c r="U78" s="321" t="str">
        <f t="shared" ref="U78:U141" si="51">IF(T78="","",S78+T78)</f>
        <v/>
      </c>
      <c r="V78" s="377"/>
      <c r="W78" s="378"/>
      <c r="X78" s="158" t="str">
        <f>IF('1042Bf Données de base trav.'!M74="","",'1042Bf Données de base trav.'!M74)</f>
        <v/>
      </c>
      <c r="Y78" s="379" t="str">
        <f t="shared" si="29"/>
        <v/>
      </c>
      <c r="Z78" s="380" t="str">
        <f>IF(A78="","",'1042Bf Données de base trav.'!Q74-'1042Bf Données de base trav.'!R74)</f>
        <v/>
      </c>
      <c r="AA78" s="380" t="str">
        <f t="shared" si="30"/>
        <v/>
      </c>
      <c r="AB78" s="381" t="str">
        <f t="shared" si="31"/>
        <v/>
      </c>
      <c r="AC78" s="381" t="str">
        <f t="shared" si="32"/>
        <v/>
      </c>
      <c r="AD78" s="381" t="str">
        <f t="shared" si="33"/>
        <v/>
      </c>
      <c r="AE78" s="382" t="str">
        <f t="shared" si="34"/>
        <v/>
      </c>
      <c r="AF78" s="382" t="str">
        <f>IF(K78="","",K78*AF$8 - MAX('1042Bf Données de base trav.'!S74-M78,0))</f>
        <v/>
      </c>
      <c r="AG78" s="382" t="str">
        <f t="shared" si="35"/>
        <v/>
      </c>
      <c r="AH78" s="382" t="str">
        <f t="shared" si="36"/>
        <v/>
      </c>
      <c r="AI78" s="382" t="str">
        <f t="shared" si="37"/>
        <v/>
      </c>
      <c r="AJ78" s="382" t="str">
        <f>IF(OR($C78="",K78="",O78=""),"",MAX(P78+'1042Bf Données de base trav.'!T74-O78,0))</f>
        <v/>
      </c>
      <c r="AK78" s="382" t="str">
        <f>IF('1042Bf Données de base trav.'!T74="","",'1042Bf Données de base trav.'!T74)</f>
        <v/>
      </c>
      <c r="AL78" s="382" t="str">
        <f t="shared" si="38"/>
        <v/>
      </c>
      <c r="AM78" s="383" t="str">
        <f t="shared" si="39"/>
        <v/>
      </c>
      <c r="AN78" s="384" t="str">
        <f t="shared" si="40"/>
        <v/>
      </c>
      <c r="AO78" s="382" t="str">
        <f t="shared" si="41"/>
        <v/>
      </c>
      <c r="AP78" s="382" t="str">
        <f>IF(E78="","",'1042Bf Données de base trav.'!P74)</f>
        <v/>
      </c>
      <c r="AQ78" s="385">
        <f>IF('1042Bf Données de base trav.'!Y74&gt;0,AG78,0)</f>
        <v>0</v>
      </c>
      <c r="AR78" s="386">
        <f>IF('1042Bf Données de base trav.'!Y74&gt;0,'1042Bf Données de base trav.'!T74,0)</f>
        <v>0</v>
      </c>
      <c r="AS78" s="382" t="str">
        <f t="shared" si="42"/>
        <v/>
      </c>
      <c r="AT78" s="382">
        <f>'1042Bf Données de base trav.'!P74</f>
        <v>0</v>
      </c>
      <c r="AU78" s="382">
        <f t="shared" si="43"/>
        <v>0</v>
      </c>
    </row>
    <row r="79" spans="1:47" s="57" customFormat="1" ht="16.899999999999999" customHeight="1">
      <c r="A79" s="402" t="str">
        <f>IF('1042Bf Données de base trav.'!A75="","",'1042Bf Données de base trav.'!A75)</f>
        <v/>
      </c>
      <c r="B79" s="409" t="str">
        <f>IF('1042Bf Données de base trav.'!B75="","",'1042Bf Données de base trav.'!B75)</f>
        <v/>
      </c>
      <c r="C79" s="403" t="str">
        <f>IF('1042Bf Données de base trav.'!C75="","",'1042Bf Données de base trav.'!C75)</f>
        <v/>
      </c>
      <c r="D79" s="310" t="str">
        <f>IF('1042Bf Données de base trav.'!AJ75="","",'1042Bf Données de base trav.'!AJ75)</f>
        <v/>
      </c>
      <c r="E79" s="306" t="str">
        <f>IF('1042Bf Données de base trav.'!N75="","",'1042Bf Données de base trav.'!N75)</f>
        <v/>
      </c>
      <c r="F79" s="308" t="str">
        <f>IF('1042Bf Données de base trav.'!O75="","",'1042Bf Données de base trav.'!O75)</f>
        <v/>
      </c>
      <c r="G79" s="307" t="str">
        <f>IF('1042Bf Données de base trav.'!P75="","",'1042Bf Données de base trav.'!P75)</f>
        <v/>
      </c>
      <c r="H79" s="311" t="str">
        <f>IF('1042Bf Données de base trav.'!Q75="","",'1042Bf Données de base trav.'!Q75)</f>
        <v/>
      </c>
      <c r="I79" s="312" t="str">
        <f>IF('1042Bf Données de base trav.'!R75="","",'1042Bf Données de base trav.'!R75)</f>
        <v/>
      </c>
      <c r="J79" s="313" t="str">
        <f t="shared" si="27"/>
        <v/>
      </c>
      <c r="K79" s="314" t="str">
        <f t="shared" si="28"/>
        <v/>
      </c>
      <c r="L79" s="315" t="str">
        <f>IF('1042Bf Données de base trav.'!S75="","",'1042Bf Données de base trav.'!S75)</f>
        <v/>
      </c>
      <c r="M79" s="316" t="str">
        <f t="shared" si="44"/>
        <v/>
      </c>
      <c r="N79" s="317" t="str">
        <f t="shared" si="45"/>
        <v/>
      </c>
      <c r="O79" s="318" t="str">
        <f t="shared" si="46"/>
        <v/>
      </c>
      <c r="P79" s="319" t="str">
        <f t="shared" si="47"/>
        <v/>
      </c>
      <c r="Q79" s="309" t="str">
        <f t="shared" si="48"/>
        <v/>
      </c>
      <c r="R79" s="320" t="str">
        <f t="shared" si="49"/>
        <v/>
      </c>
      <c r="S79" s="317" t="str">
        <f t="shared" si="50"/>
        <v/>
      </c>
      <c r="T79" s="315" t="str">
        <f>IF(R79="","",MAX((O79-AR79)*'1042Af Demande'!$B$31,0))</f>
        <v/>
      </c>
      <c r="U79" s="321" t="str">
        <f t="shared" si="51"/>
        <v/>
      </c>
      <c r="V79" s="377"/>
      <c r="W79" s="378"/>
      <c r="X79" s="158" t="str">
        <f>IF('1042Bf Données de base trav.'!M75="","",'1042Bf Données de base trav.'!M75)</f>
        <v/>
      </c>
      <c r="Y79" s="379" t="str">
        <f t="shared" si="29"/>
        <v/>
      </c>
      <c r="Z79" s="380" t="str">
        <f>IF(A79="","",'1042Bf Données de base trav.'!Q75-'1042Bf Données de base trav.'!R75)</f>
        <v/>
      </c>
      <c r="AA79" s="380" t="str">
        <f t="shared" si="30"/>
        <v/>
      </c>
      <c r="AB79" s="381" t="str">
        <f t="shared" si="31"/>
        <v/>
      </c>
      <c r="AC79" s="381" t="str">
        <f t="shared" si="32"/>
        <v/>
      </c>
      <c r="AD79" s="381" t="str">
        <f t="shared" si="33"/>
        <v/>
      </c>
      <c r="AE79" s="382" t="str">
        <f t="shared" si="34"/>
        <v/>
      </c>
      <c r="AF79" s="382" t="str">
        <f>IF(K79="","",K79*AF$8 - MAX('1042Bf Données de base trav.'!S75-M79,0))</f>
        <v/>
      </c>
      <c r="AG79" s="382" t="str">
        <f t="shared" si="35"/>
        <v/>
      </c>
      <c r="AH79" s="382" t="str">
        <f t="shared" si="36"/>
        <v/>
      </c>
      <c r="AI79" s="382" t="str">
        <f t="shared" si="37"/>
        <v/>
      </c>
      <c r="AJ79" s="382" t="str">
        <f>IF(OR($C79="",K79="",O79=""),"",MAX(P79+'1042Bf Données de base trav.'!T75-O79,0))</f>
        <v/>
      </c>
      <c r="AK79" s="382" t="str">
        <f>IF('1042Bf Données de base trav.'!T75="","",'1042Bf Données de base trav.'!T75)</f>
        <v/>
      </c>
      <c r="AL79" s="382" t="str">
        <f t="shared" si="38"/>
        <v/>
      </c>
      <c r="AM79" s="383" t="str">
        <f t="shared" si="39"/>
        <v/>
      </c>
      <c r="AN79" s="384" t="str">
        <f t="shared" si="40"/>
        <v/>
      </c>
      <c r="AO79" s="382" t="str">
        <f t="shared" si="41"/>
        <v/>
      </c>
      <c r="AP79" s="382" t="str">
        <f>IF(E79="","",'1042Bf Données de base trav.'!P75)</f>
        <v/>
      </c>
      <c r="AQ79" s="385">
        <f>IF('1042Bf Données de base trav.'!Y75&gt;0,AG79,0)</f>
        <v>0</v>
      </c>
      <c r="AR79" s="386">
        <f>IF('1042Bf Données de base trav.'!Y75&gt;0,'1042Bf Données de base trav.'!T75,0)</f>
        <v>0</v>
      </c>
      <c r="AS79" s="382" t="str">
        <f t="shared" si="42"/>
        <v/>
      </c>
      <c r="AT79" s="382">
        <f>'1042Bf Données de base trav.'!P75</f>
        <v>0</v>
      </c>
      <c r="AU79" s="382">
        <f t="shared" si="43"/>
        <v>0</v>
      </c>
    </row>
    <row r="80" spans="1:47" s="57" customFormat="1" ht="16.899999999999999" customHeight="1">
      <c r="A80" s="402" t="str">
        <f>IF('1042Bf Données de base trav.'!A76="","",'1042Bf Données de base trav.'!A76)</f>
        <v/>
      </c>
      <c r="B80" s="409" t="str">
        <f>IF('1042Bf Données de base trav.'!B76="","",'1042Bf Données de base trav.'!B76)</f>
        <v/>
      </c>
      <c r="C80" s="403" t="str">
        <f>IF('1042Bf Données de base trav.'!C76="","",'1042Bf Données de base trav.'!C76)</f>
        <v/>
      </c>
      <c r="D80" s="310" t="str">
        <f>IF('1042Bf Données de base trav.'!AJ76="","",'1042Bf Données de base trav.'!AJ76)</f>
        <v/>
      </c>
      <c r="E80" s="306" t="str">
        <f>IF('1042Bf Données de base trav.'!N76="","",'1042Bf Données de base trav.'!N76)</f>
        <v/>
      </c>
      <c r="F80" s="308" t="str">
        <f>IF('1042Bf Données de base trav.'!O76="","",'1042Bf Données de base trav.'!O76)</f>
        <v/>
      </c>
      <c r="G80" s="307" t="str">
        <f>IF('1042Bf Données de base trav.'!P76="","",'1042Bf Données de base trav.'!P76)</f>
        <v/>
      </c>
      <c r="H80" s="311" t="str">
        <f>IF('1042Bf Données de base trav.'!Q76="","",'1042Bf Données de base trav.'!Q76)</f>
        <v/>
      </c>
      <c r="I80" s="312" t="str">
        <f>IF('1042Bf Données de base trav.'!R76="","",'1042Bf Données de base trav.'!R76)</f>
        <v/>
      </c>
      <c r="J80" s="313" t="str">
        <f t="shared" si="27"/>
        <v/>
      </c>
      <c r="K80" s="314" t="str">
        <f t="shared" si="28"/>
        <v/>
      </c>
      <c r="L80" s="315" t="str">
        <f>IF('1042Bf Données de base trav.'!S76="","",'1042Bf Données de base trav.'!S76)</f>
        <v/>
      </c>
      <c r="M80" s="316" t="str">
        <f t="shared" si="44"/>
        <v/>
      </c>
      <c r="N80" s="317" t="str">
        <f t="shared" si="45"/>
        <v/>
      </c>
      <c r="O80" s="318" t="str">
        <f t="shared" si="46"/>
        <v/>
      </c>
      <c r="P80" s="319" t="str">
        <f t="shared" si="47"/>
        <v/>
      </c>
      <c r="Q80" s="309" t="str">
        <f t="shared" si="48"/>
        <v/>
      </c>
      <c r="R80" s="320" t="str">
        <f t="shared" si="49"/>
        <v/>
      </c>
      <c r="S80" s="317" t="str">
        <f t="shared" si="50"/>
        <v/>
      </c>
      <c r="T80" s="315" t="str">
        <f>IF(R80="","",MAX((O80-AR80)*'1042Af Demande'!$B$31,0))</f>
        <v/>
      </c>
      <c r="U80" s="321" t="str">
        <f t="shared" si="51"/>
        <v/>
      </c>
      <c r="V80" s="377"/>
      <c r="W80" s="378"/>
      <c r="X80" s="158" t="str">
        <f>IF('1042Bf Données de base trav.'!M76="","",'1042Bf Données de base trav.'!M76)</f>
        <v/>
      </c>
      <c r="Y80" s="379" t="str">
        <f t="shared" si="29"/>
        <v/>
      </c>
      <c r="Z80" s="380" t="str">
        <f>IF(A80="","",'1042Bf Données de base trav.'!Q76-'1042Bf Données de base trav.'!R76)</f>
        <v/>
      </c>
      <c r="AA80" s="380" t="str">
        <f t="shared" si="30"/>
        <v/>
      </c>
      <c r="AB80" s="381" t="str">
        <f t="shared" si="31"/>
        <v/>
      </c>
      <c r="AC80" s="381" t="str">
        <f t="shared" si="32"/>
        <v/>
      </c>
      <c r="AD80" s="381" t="str">
        <f t="shared" si="33"/>
        <v/>
      </c>
      <c r="AE80" s="382" t="str">
        <f t="shared" si="34"/>
        <v/>
      </c>
      <c r="AF80" s="382" t="str">
        <f>IF(K80="","",K80*AF$8 - MAX('1042Bf Données de base trav.'!S76-M80,0))</f>
        <v/>
      </c>
      <c r="AG80" s="382" t="str">
        <f t="shared" si="35"/>
        <v/>
      </c>
      <c r="AH80" s="382" t="str">
        <f t="shared" si="36"/>
        <v/>
      </c>
      <c r="AI80" s="382" t="str">
        <f t="shared" si="37"/>
        <v/>
      </c>
      <c r="AJ80" s="382" t="str">
        <f>IF(OR($C80="",K80="",O80=""),"",MAX(P80+'1042Bf Données de base trav.'!T76-O80,0))</f>
        <v/>
      </c>
      <c r="AK80" s="382" t="str">
        <f>IF('1042Bf Données de base trav.'!T76="","",'1042Bf Données de base trav.'!T76)</f>
        <v/>
      </c>
      <c r="AL80" s="382" t="str">
        <f t="shared" si="38"/>
        <v/>
      </c>
      <c r="AM80" s="383" t="str">
        <f t="shared" si="39"/>
        <v/>
      </c>
      <c r="AN80" s="384" t="str">
        <f t="shared" si="40"/>
        <v/>
      </c>
      <c r="AO80" s="382" t="str">
        <f t="shared" si="41"/>
        <v/>
      </c>
      <c r="AP80" s="382" t="str">
        <f>IF(E80="","",'1042Bf Données de base trav.'!P76)</f>
        <v/>
      </c>
      <c r="AQ80" s="385">
        <f>IF('1042Bf Données de base trav.'!Y76&gt;0,AG80,0)</f>
        <v>0</v>
      </c>
      <c r="AR80" s="386">
        <f>IF('1042Bf Données de base trav.'!Y76&gt;0,'1042Bf Données de base trav.'!T76,0)</f>
        <v>0</v>
      </c>
      <c r="AS80" s="382" t="str">
        <f t="shared" si="42"/>
        <v/>
      </c>
      <c r="AT80" s="382">
        <f>'1042Bf Données de base trav.'!P76</f>
        <v>0</v>
      </c>
      <c r="AU80" s="382">
        <f t="shared" si="43"/>
        <v>0</v>
      </c>
    </row>
    <row r="81" spans="1:47" s="57" customFormat="1" ht="16.899999999999999" customHeight="1">
      <c r="A81" s="402" t="str">
        <f>IF('1042Bf Données de base trav.'!A77="","",'1042Bf Données de base trav.'!A77)</f>
        <v/>
      </c>
      <c r="B81" s="409" t="str">
        <f>IF('1042Bf Données de base trav.'!B77="","",'1042Bf Données de base trav.'!B77)</f>
        <v/>
      </c>
      <c r="C81" s="403" t="str">
        <f>IF('1042Bf Données de base trav.'!C77="","",'1042Bf Données de base trav.'!C77)</f>
        <v/>
      </c>
      <c r="D81" s="310" t="str">
        <f>IF('1042Bf Données de base trav.'!AJ77="","",'1042Bf Données de base trav.'!AJ77)</f>
        <v/>
      </c>
      <c r="E81" s="306" t="str">
        <f>IF('1042Bf Données de base trav.'!N77="","",'1042Bf Données de base trav.'!N77)</f>
        <v/>
      </c>
      <c r="F81" s="308" t="str">
        <f>IF('1042Bf Données de base trav.'!O77="","",'1042Bf Données de base trav.'!O77)</f>
        <v/>
      </c>
      <c r="G81" s="307" t="str">
        <f>IF('1042Bf Données de base trav.'!P77="","",'1042Bf Données de base trav.'!P77)</f>
        <v/>
      </c>
      <c r="H81" s="311" t="str">
        <f>IF('1042Bf Données de base trav.'!Q77="","",'1042Bf Données de base trav.'!Q77)</f>
        <v/>
      </c>
      <c r="I81" s="312" t="str">
        <f>IF('1042Bf Données de base trav.'!R77="","",'1042Bf Données de base trav.'!R77)</f>
        <v/>
      </c>
      <c r="J81" s="313" t="str">
        <f t="shared" si="27"/>
        <v/>
      </c>
      <c r="K81" s="314" t="str">
        <f t="shared" si="28"/>
        <v/>
      </c>
      <c r="L81" s="315" t="str">
        <f>IF('1042Bf Données de base trav.'!S77="","",'1042Bf Données de base trav.'!S77)</f>
        <v/>
      </c>
      <c r="M81" s="316" t="str">
        <f t="shared" si="44"/>
        <v/>
      </c>
      <c r="N81" s="317" t="str">
        <f t="shared" si="45"/>
        <v/>
      </c>
      <c r="O81" s="318" t="str">
        <f t="shared" si="46"/>
        <v/>
      </c>
      <c r="P81" s="319" t="str">
        <f t="shared" si="47"/>
        <v/>
      </c>
      <c r="Q81" s="309" t="str">
        <f t="shared" si="48"/>
        <v/>
      </c>
      <c r="R81" s="320" t="str">
        <f t="shared" si="49"/>
        <v/>
      </c>
      <c r="S81" s="317" t="str">
        <f t="shared" si="50"/>
        <v/>
      </c>
      <c r="T81" s="315" t="str">
        <f>IF(R81="","",MAX((O81-AR81)*'1042Af Demande'!$B$31,0))</f>
        <v/>
      </c>
      <c r="U81" s="321" t="str">
        <f t="shared" si="51"/>
        <v/>
      </c>
      <c r="V81" s="377"/>
      <c r="W81" s="378"/>
      <c r="X81" s="158" t="str">
        <f>IF('1042Bf Données de base trav.'!M77="","",'1042Bf Données de base trav.'!M77)</f>
        <v/>
      </c>
      <c r="Y81" s="379" t="str">
        <f t="shared" si="29"/>
        <v/>
      </c>
      <c r="Z81" s="380" t="str">
        <f>IF(A81="","",'1042Bf Données de base trav.'!Q77-'1042Bf Données de base trav.'!R77)</f>
        <v/>
      </c>
      <c r="AA81" s="380" t="str">
        <f t="shared" si="30"/>
        <v/>
      </c>
      <c r="AB81" s="381" t="str">
        <f t="shared" si="31"/>
        <v/>
      </c>
      <c r="AC81" s="381" t="str">
        <f t="shared" si="32"/>
        <v/>
      </c>
      <c r="AD81" s="381" t="str">
        <f t="shared" si="33"/>
        <v/>
      </c>
      <c r="AE81" s="382" t="str">
        <f t="shared" si="34"/>
        <v/>
      </c>
      <c r="AF81" s="382" t="str">
        <f>IF(K81="","",K81*AF$8 - MAX('1042Bf Données de base trav.'!S77-M81,0))</f>
        <v/>
      </c>
      <c r="AG81" s="382" t="str">
        <f t="shared" si="35"/>
        <v/>
      </c>
      <c r="AH81" s="382" t="str">
        <f t="shared" si="36"/>
        <v/>
      </c>
      <c r="AI81" s="382" t="str">
        <f t="shared" si="37"/>
        <v/>
      </c>
      <c r="AJ81" s="382" t="str">
        <f>IF(OR($C81="",K81="",O81=""),"",MAX(P81+'1042Bf Données de base trav.'!T77-O81,0))</f>
        <v/>
      </c>
      <c r="AK81" s="382" t="str">
        <f>IF('1042Bf Données de base trav.'!T77="","",'1042Bf Données de base trav.'!T77)</f>
        <v/>
      </c>
      <c r="AL81" s="382" t="str">
        <f t="shared" si="38"/>
        <v/>
      </c>
      <c r="AM81" s="383" t="str">
        <f t="shared" si="39"/>
        <v/>
      </c>
      <c r="AN81" s="384" t="str">
        <f t="shared" si="40"/>
        <v/>
      </c>
      <c r="AO81" s="382" t="str">
        <f t="shared" si="41"/>
        <v/>
      </c>
      <c r="AP81" s="382" t="str">
        <f>IF(E81="","",'1042Bf Données de base trav.'!P77)</f>
        <v/>
      </c>
      <c r="AQ81" s="385">
        <f>IF('1042Bf Données de base trav.'!Y77&gt;0,AG81,0)</f>
        <v>0</v>
      </c>
      <c r="AR81" s="386">
        <f>IF('1042Bf Données de base trav.'!Y77&gt;0,'1042Bf Données de base trav.'!T77,0)</f>
        <v>0</v>
      </c>
      <c r="AS81" s="382" t="str">
        <f t="shared" si="42"/>
        <v/>
      </c>
      <c r="AT81" s="382">
        <f>'1042Bf Données de base trav.'!P77</f>
        <v>0</v>
      </c>
      <c r="AU81" s="382">
        <f t="shared" si="43"/>
        <v>0</v>
      </c>
    </row>
    <row r="82" spans="1:47" s="57" customFormat="1" ht="16.899999999999999" customHeight="1">
      <c r="A82" s="402" t="str">
        <f>IF('1042Bf Données de base trav.'!A78="","",'1042Bf Données de base trav.'!A78)</f>
        <v/>
      </c>
      <c r="B82" s="409" t="str">
        <f>IF('1042Bf Données de base trav.'!B78="","",'1042Bf Données de base trav.'!B78)</f>
        <v/>
      </c>
      <c r="C82" s="403" t="str">
        <f>IF('1042Bf Données de base trav.'!C78="","",'1042Bf Données de base trav.'!C78)</f>
        <v/>
      </c>
      <c r="D82" s="310" t="str">
        <f>IF('1042Bf Données de base trav.'!AJ78="","",'1042Bf Données de base trav.'!AJ78)</f>
        <v/>
      </c>
      <c r="E82" s="306" t="str">
        <f>IF('1042Bf Données de base trav.'!N78="","",'1042Bf Données de base trav.'!N78)</f>
        <v/>
      </c>
      <c r="F82" s="308" t="str">
        <f>IF('1042Bf Données de base trav.'!O78="","",'1042Bf Données de base trav.'!O78)</f>
        <v/>
      </c>
      <c r="G82" s="307" t="str">
        <f>IF('1042Bf Données de base trav.'!P78="","",'1042Bf Données de base trav.'!P78)</f>
        <v/>
      </c>
      <c r="H82" s="311" t="str">
        <f>IF('1042Bf Données de base trav.'!Q78="","",'1042Bf Données de base trav.'!Q78)</f>
        <v/>
      </c>
      <c r="I82" s="312" t="str">
        <f>IF('1042Bf Données de base trav.'!R78="","",'1042Bf Données de base trav.'!R78)</f>
        <v/>
      </c>
      <c r="J82" s="313" t="str">
        <f t="shared" si="27"/>
        <v/>
      </c>
      <c r="K82" s="314" t="str">
        <f t="shared" si="28"/>
        <v/>
      </c>
      <c r="L82" s="315" t="str">
        <f>IF('1042Bf Données de base trav.'!S78="","",'1042Bf Données de base trav.'!S78)</f>
        <v/>
      </c>
      <c r="M82" s="316" t="str">
        <f t="shared" si="44"/>
        <v/>
      </c>
      <c r="N82" s="317" t="str">
        <f t="shared" si="45"/>
        <v/>
      </c>
      <c r="O82" s="318" t="str">
        <f t="shared" si="46"/>
        <v/>
      </c>
      <c r="P82" s="319" t="str">
        <f t="shared" si="47"/>
        <v/>
      </c>
      <c r="Q82" s="309" t="str">
        <f t="shared" si="48"/>
        <v/>
      </c>
      <c r="R82" s="320" t="str">
        <f t="shared" si="49"/>
        <v/>
      </c>
      <c r="S82" s="317" t="str">
        <f t="shared" si="50"/>
        <v/>
      </c>
      <c r="T82" s="315" t="str">
        <f>IF(R82="","",MAX((O82-AR82)*'1042Af Demande'!$B$31,0))</f>
        <v/>
      </c>
      <c r="U82" s="321" t="str">
        <f t="shared" si="51"/>
        <v/>
      </c>
      <c r="V82" s="377"/>
      <c r="W82" s="378"/>
      <c r="X82" s="158" t="str">
        <f>IF('1042Bf Données de base trav.'!M78="","",'1042Bf Données de base trav.'!M78)</f>
        <v/>
      </c>
      <c r="Y82" s="379" t="str">
        <f t="shared" si="29"/>
        <v/>
      </c>
      <c r="Z82" s="380" t="str">
        <f>IF(A82="","",'1042Bf Données de base trav.'!Q78-'1042Bf Données de base trav.'!R78)</f>
        <v/>
      </c>
      <c r="AA82" s="380" t="str">
        <f t="shared" si="30"/>
        <v/>
      </c>
      <c r="AB82" s="381" t="str">
        <f t="shared" si="31"/>
        <v/>
      </c>
      <c r="AC82" s="381" t="str">
        <f t="shared" si="32"/>
        <v/>
      </c>
      <c r="AD82" s="381" t="str">
        <f t="shared" si="33"/>
        <v/>
      </c>
      <c r="AE82" s="382" t="str">
        <f t="shared" si="34"/>
        <v/>
      </c>
      <c r="AF82" s="382" t="str">
        <f>IF(K82="","",K82*AF$8 - MAX('1042Bf Données de base trav.'!S78-M82,0))</f>
        <v/>
      </c>
      <c r="AG82" s="382" t="str">
        <f t="shared" si="35"/>
        <v/>
      </c>
      <c r="AH82" s="382" t="str">
        <f t="shared" si="36"/>
        <v/>
      </c>
      <c r="AI82" s="382" t="str">
        <f t="shared" si="37"/>
        <v/>
      </c>
      <c r="AJ82" s="382" t="str">
        <f>IF(OR($C82="",K82="",O82=""),"",MAX(P82+'1042Bf Données de base trav.'!T78-O82,0))</f>
        <v/>
      </c>
      <c r="AK82" s="382" t="str">
        <f>IF('1042Bf Données de base trav.'!T78="","",'1042Bf Données de base trav.'!T78)</f>
        <v/>
      </c>
      <c r="AL82" s="382" t="str">
        <f t="shared" si="38"/>
        <v/>
      </c>
      <c r="AM82" s="383" t="str">
        <f t="shared" si="39"/>
        <v/>
      </c>
      <c r="AN82" s="384" t="str">
        <f t="shared" si="40"/>
        <v/>
      </c>
      <c r="AO82" s="382" t="str">
        <f t="shared" si="41"/>
        <v/>
      </c>
      <c r="AP82" s="382" t="str">
        <f>IF(E82="","",'1042Bf Données de base trav.'!P78)</f>
        <v/>
      </c>
      <c r="AQ82" s="385">
        <f>IF('1042Bf Données de base trav.'!Y78&gt;0,AG82,0)</f>
        <v>0</v>
      </c>
      <c r="AR82" s="386">
        <f>IF('1042Bf Données de base trav.'!Y78&gt;0,'1042Bf Données de base trav.'!T78,0)</f>
        <v>0</v>
      </c>
      <c r="AS82" s="382" t="str">
        <f t="shared" si="42"/>
        <v/>
      </c>
      <c r="AT82" s="382">
        <f>'1042Bf Données de base trav.'!P78</f>
        <v>0</v>
      </c>
      <c r="AU82" s="382">
        <f t="shared" si="43"/>
        <v>0</v>
      </c>
    </row>
    <row r="83" spans="1:47" s="57" customFormat="1" ht="16.899999999999999" customHeight="1">
      <c r="A83" s="402" t="str">
        <f>IF('1042Bf Données de base trav.'!A79="","",'1042Bf Données de base trav.'!A79)</f>
        <v/>
      </c>
      <c r="B83" s="409" t="str">
        <f>IF('1042Bf Données de base trav.'!B79="","",'1042Bf Données de base trav.'!B79)</f>
        <v/>
      </c>
      <c r="C83" s="403" t="str">
        <f>IF('1042Bf Données de base trav.'!C79="","",'1042Bf Données de base trav.'!C79)</f>
        <v/>
      </c>
      <c r="D83" s="310" t="str">
        <f>IF('1042Bf Données de base trav.'!AJ79="","",'1042Bf Données de base trav.'!AJ79)</f>
        <v/>
      </c>
      <c r="E83" s="306" t="str">
        <f>IF('1042Bf Données de base trav.'!N79="","",'1042Bf Données de base trav.'!N79)</f>
        <v/>
      </c>
      <c r="F83" s="308" t="str">
        <f>IF('1042Bf Données de base trav.'!O79="","",'1042Bf Données de base trav.'!O79)</f>
        <v/>
      </c>
      <c r="G83" s="307" t="str">
        <f>IF('1042Bf Données de base trav.'!P79="","",'1042Bf Données de base trav.'!P79)</f>
        <v/>
      </c>
      <c r="H83" s="311" t="str">
        <f>IF('1042Bf Données de base trav.'!Q79="","",'1042Bf Données de base trav.'!Q79)</f>
        <v/>
      </c>
      <c r="I83" s="312" t="str">
        <f>IF('1042Bf Données de base trav.'!R79="","",'1042Bf Données de base trav.'!R79)</f>
        <v/>
      </c>
      <c r="J83" s="313" t="str">
        <f t="shared" si="27"/>
        <v/>
      </c>
      <c r="K83" s="314" t="str">
        <f t="shared" si="28"/>
        <v/>
      </c>
      <c r="L83" s="315" t="str">
        <f>IF('1042Bf Données de base trav.'!S79="","",'1042Bf Données de base trav.'!S79)</f>
        <v/>
      </c>
      <c r="M83" s="316" t="str">
        <f t="shared" si="44"/>
        <v/>
      </c>
      <c r="N83" s="317" t="str">
        <f t="shared" si="45"/>
        <v/>
      </c>
      <c r="O83" s="318" t="str">
        <f t="shared" si="46"/>
        <v/>
      </c>
      <c r="P83" s="319" t="str">
        <f t="shared" si="47"/>
        <v/>
      </c>
      <c r="Q83" s="309" t="str">
        <f t="shared" si="48"/>
        <v/>
      </c>
      <c r="R83" s="320" t="str">
        <f t="shared" si="49"/>
        <v/>
      </c>
      <c r="S83" s="317" t="str">
        <f t="shared" si="50"/>
        <v/>
      </c>
      <c r="T83" s="315" t="str">
        <f>IF(R83="","",MAX((O83-AR83)*'1042Af Demande'!$B$31,0))</f>
        <v/>
      </c>
      <c r="U83" s="321" t="str">
        <f t="shared" si="51"/>
        <v/>
      </c>
      <c r="V83" s="377"/>
      <c r="W83" s="378"/>
      <c r="X83" s="158" t="str">
        <f>IF('1042Bf Données de base trav.'!M79="","",'1042Bf Données de base trav.'!M79)</f>
        <v/>
      </c>
      <c r="Y83" s="379" t="str">
        <f t="shared" si="29"/>
        <v/>
      </c>
      <c r="Z83" s="380" t="str">
        <f>IF(A83="","",'1042Bf Données de base trav.'!Q79-'1042Bf Données de base trav.'!R79)</f>
        <v/>
      </c>
      <c r="AA83" s="380" t="str">
        <f t="shared" si="30"/>
        <v/>
      </c>
      <c r="AB83" s="381" t="str">
        <f t="shared" si="31"/>
        <v/>
      </c>
      <c r="AC83" s="381" t="str">
        <f t="shared" si="32"/>
        <v/>
      </c>
      <c r="AD83" s="381" t="str">
        <f t="shared" si="33"/>
        <v/>
      </c>
      <c r="AE83" s="382" t="str">
        <f t="shared" si="34"/>
        <v/>
      </c>
      <c r="AF83" s="382" t="str">
        <f>IF(K83="","",K83*AF$8 - MAX('1042Bf Données de base trav.'!S79-M83,0))</f>
        <v/>
      </c>
      <c r="AG83" s="382" t="str">
        <f t="shared" si="35"/>
        <v/>
      </c>
      <c r="AH83" s="382" t="str">
        <f t="shared" si="36"/>
        <v/>
      </c>
      <c r="AI83" s="382" t="str">
        <f t="shared" si="37"/>
        <v/>
      </c>
      <c r="AJ83" s="382" t="str">
        <f>IF(OR($C83="",K83="",O83=""),"",MAX(P83+'1042Bf Données de base trav.'!T79-O83,0))</f>
        <v/>
      </c>
      <c r="AK83" s="382" t="str">
        <f>IF('1042Bf Données de base trav.'!T79="","",'1042Bf Données de base trav.'!T79)</f>
        <v/>
      </c>
      <c r="AL83" s="382" t="str">
        <f t="shared" si="38"/>
        <v/>
      </c>
      <c r="AM83" s="383" t="str">
        <f t="shared" si="39"/>
        <v/>
      </c>
      <c r="AN83" s="384" t="str">
        <f t="shared" si="40"/>
        <v/>
      </c>
      <c r="AO83" s="382" t="str">
        <f t="shared" si="41"/>
        <v/>
      </c>
      <c r="AP83" s="382" t="str">
        <f>IF(E83="","",'1042Bf Données de base trav.'!P79)</f>
        <v/>
      </c>
      <c r="AQ83" s="385">
        <f>IF('1042Bf Données de base trav.'!Y79&gt;0,AG83,0)</f>
        <v>0</v>
      </c>
      <c r="AR83" s="386">
        <f>IF('1042Bf Données de base trav.'!Y79&gt;0,'1042Bf Données de base trav.'!T79,0)</f>
        <v>0</v>
      </c>
      <c r="AS83" s="382" t="str">
        <f t="shared" si="42"/>
        <v/>
      </c>
      <c r="AT83" s="382">
        <f>'1042Bf Données de base trav.'!P79</f>
        <v>0</v>
      </c>
      <c r="AU83" s="382">
        <f t="shared" si="43"/>
        <v>0</v>
      </c>
    </row>
    <row r="84" spans="1:47" s="57" customFormat="1" ht="16.899999999999999" customHeight="1">
      <c r="A84" s="402" t="str">
        <f>IF('1042Bf Données de base trav.'!A80="","",'1042Bf Données de base trav.'!A80)</f>
        <v/>
      </c>
      <c r="B84" s="409" t="str">
        <f>IF('1042Bf Données de base trav.'!B80="","",'1042Bf Données de base trav.'!B80)</f>
        <v/>
      </c>
      <c r="C84" s="403" t="str">
        <f>IF('1042Bf Données de base trav.'!C80="","",'1042Bf Données de base trav.'!C80)</f>
        <v/>
      </c>
      <c r="D84" s="310" t="str">
        <f>IF('1042Bf Données de base trav.'!AJ80="","",'1042Bf Données de base trav.'!AJ80)</f>
        <v/>
      </c>
      <c r="E84" s="306" t="str">
        <f>IF('1042Bf Données de base trav.'!N80="","",'1042Bf Données de base trav.'!N80)</f>
        <v/>
      </c>
      <c r="F84" s="308" t="str">
        <f>IF('1042Bf Données de base trav.'!O80="","",'1042Bf Données de base trav.'!O80)</f>
        <v/>
      </c>
      <c r="G84" s="307" t="str">
        <f>IF('1042Bf Données de base trav.'!P80="","",'1042Bf Données de base trav.'!P80)</f>
        <v/>
      </c>
      <c r="H84" s="311" t="str">
        <f>IF('1042Bf Données de base trav.'!Q80="","",'1042Bf Données de base trav.'!Q80)</f>
        <v/>
      </c>
      <c r="I84" s="312" t="str">
        <f>IF('1042Bf Données de base trav.'!R80="","",'1042Bf Données de base trav.'!R80)</f>
        <v/>
      </c>
      <c r="J84" s="313" t="str">
        <f t="shared" si="27"/>
        <v/>
      </c>
      <c r="K84" s="314" t="str">
        <f t="shared" si="28"/>
        <v/>
      </c>
      <c r="L84" s="315" t="str">
        <f>IF('1042Bf Données de base trav.'!S80="","",'1042Bf Données de base trav.'!S80)</f>
        <v/>
      </c>
      <c r="M84" s="316" t="str">
        <f t="shared" si="44"/>
        <v/>
      </c>
      <c r="N84" s="317" t="str">
        <f t="shared" si="45"/>
        <v/>
      </c>
      <c r="O84" s="318" t="str">
        <f t="shared" si="46"/>
        <v/>
      </c>
      <c r="P84" s="319" t="str">
        <f t="shared" si="47"/>
        <v/>
      </c>
      <c r="Q84" s="309" t="str">
        <f t="shared" si="48"/>
        <v/>
      </c>
      <c r="R84" s="320" t="str">
        <f t="shared" si="49"/>
        <v/>
      </c>
      <c r="S84" s="317" t="str">
        <f t="shared" si="50"/>
        <v/>
      </c>
      <c r="T84" s="315" t="str">
        <f>IF(R84="","",MAX((O84-AR84)*'1042Af Demande'!$B$31,0))</f>
        <v/>
      </c>
      <c r="U84" s="321" t="str">
        <f t="shared" si="51"/>
        <v/>
      </c>
      <c r="V84" s="377"/>
      <c r="W84" s="378"/>
      <c r="X84" s="158" t="str">
        <f>IF('1042Bf Données de base trav.'!M80="","",'1042Bf Données de base trav.'!M80)</f>
        <v/>
      </c>
      <c r="Y84" s="379" t="str">
        <f t="shared" si="29"/>
        <v/>
      </c>
      <c r="Z84" s="380" t="str">
        <f>IF(A84="","",'1042Bf Données de base trav.'!Q80-'1042Bf Données de base trav.'!R80)</f>
        <v/>
      </c>
      <c r="AA84" s="380" t="str">
        <f t="shared" si="30"/>
        <v/>
      </c>
      <c r="AB84" s="381" t="str">
        <f t="shared" si="31"/>
        <v/>
      </c>
      <c r="AC84" s="381" t="str">
        <f t="shared" si="32"/>
        <v/>
      </c>
      <c r="AD84" s="381" t="str">
        <f t="shared" si="33"/>
        <v/>
      </c>
      <c r="AE84" s="382" t="str">
        <f t="shared" si="34"/>
        <v/>
      </c>
      <c r="AF84" s="382" t="str">
        <f>IF(K84="","",K84*AF$8 - MAX('1042Bf Données de base trav.'!S80-M84,0))</f>
        <v/>
      </c>
      <c r="AG84" s="382" t="str">
        <f t="shared" si="35"/>
        <v/>
      </c>
      <c r="AH84" s="382" t="str">
        <f t="shared" si="36"/>
        <v/>
      </c>
      <c r="AI84" s="382" t="str">
        <f t="shared" si="37"/>
        <v/>
      </c>
      <c r="AJ84" s="382" t="str">
        <f>IF(OR($C84="",K84="",O84=""),"",MAX(P84+'1042Bf Données de base trav.'!T80-O84,0))</f>
        <v/>
      </c>
      <c r="AK84" s="382" t="str">
        <f>IF('1042Bf Données de base trav.'!T80="","",'1042Bf Données de base trav.'!T80)</f>
        <v/>
      </c>
      <c r="AL84" s="382" t="str">
        <f t="shared" si="38"/>
        <v/>
      </c>
      <c r="AM84" s="383" t="str">
        <f t="shared" si="39"/>
        <v/>
      </c>
      <c r="AN84" s="384" t="str">
        <f t="shared" si="40"/>
        <v/>
      </c>
      <c r="AO84" s="382" t="str">
        <f t="shared" si="41"/>
        <v/>
      </c>
      <c r="AP84" s="382" t="str">
        <f>IF(E84="","",'1042Bf Données de base trav.'!P80)</f>
        <v/>
      </c>
      <c r="AQ84" s="385">
        <f>IF('1042Bf Données de base trav.'!Y80&gt;0,AG84,0)</f>
        <v>0</v>
      </c>
      <c r="AR84" s="386">
        <f>IF('1042Bf Données de base trav.'!Y80&gt;0,'1042Bf Données de base trav.'!T80,0)</f>
        <v>0</v>
      </c>
      <c r="AS84" s="382" t="str">
        <f t="shared" si="42"/>
        <v/>
      </c>
      <c r="AT84" s="382">
        <f>'1042Bf Données de base trav.'!P80</f>
        <v>0</v>
      </c>
      <c r="AU84" s="382">
        <f t="shared" si="43"/>
        <v>0</v>
      </c>
    </row>
    <row r="85" spans="1:47" s="57" customFormat="1" ht="16.899999999999999" customHeight="1">
      <c r="A85" s="402" t="str">
        <f>IF('1042Bf Données de base trav.'!A81="","",'1042Bf Données de base trav.'!A81)</f>
        <v/>
      </c>
      <c r="B85" s="409" t="str">
        <f>IF('1042Bf Données de base trav.'!B81="","",'1042Bf Données de base trav.'!B81)</f>
        <v/>
      </c>
      <c r="C85" s="403" t="str">
        <f>IF('1042Bf Données de base trav.'!C81="","",'1042Bf Données de base trav.'!C81)</f>
        <v/>
      </c>
      <c r="D85" s="310" t="str">
        <f>IF('1042Bf Données de base trav.'!AJ81="","",'1042Bf Données de base trav.'!AJ81)</f>
        <v/>
      </c>
      <c r="E85" s="306" t="str">
        <f>IF('1042Bf Données de base trav.'!N81="","",'1042Bf Données de base trav.'!N81)</f>
        <v/>
      </c>
      <c r="F85" s="308" t="str">
        <f>IF('1042Bf Données de base trav.'!O81="","",'1042Bf Données de base trav.'!O81)</f>
        <v/>
      </c>
      <c r="G85" s="307" t="str">
        <f>IF('1042Bf Données de base trav.'!P81="","",'1042Bf Données de base trav.'!P81)</f>
        <v/>
      </c>
      <c r="H85" s="311" t="str">
        <f>IF('1042Bf Données de base trav.'!Q81="","",'1042Bf Données de base trav.'!Q81)</f>
        <v/>
      </c>
      <c r="I85" s="312" t="str">
        <f>IF('1042Bf Données de base trav.'!R81="","",'1042Bf Données de base trav.'!R81)</f>
        <v/>
      </c>
      <c r="J85" s="313" t="str">
        <f t="shared" si="27"/>
        <v/>
      </c>
      <c r="K85" s="314" t="str">
        <f t="shared" si="28"/>
        <v/>
      </c>
      <c r="L85" s="315" t="str">
        <f>IF('1042Bf Données de base trav.'!S81="","",'1042Bf Données de base trav.'!S81)</f>
        <v/>
      </c>
      <c r="M85" s="316" t="str">
        <f t="shared" si="44"/>
        <v/>
      </c>
      <c r="N85" s="317" t="str">
        <f t="shared" si="45"/>
        <v/>
      </c>
      <c r="O85" s="318" t="str">
        <f t="shared" si="46"/>
        <v/>
      </c>
      <c r="P85" s="319" t="str">
        <f t="shared" si="47"/>
        <v/>
      </c>
      <c r="Q85" s="309" t="str">
        <f t="shared" si="48"/>
        <v/>
      </c>
      <c r="R85" s="320" t="str">
        <f t="shared" si="49"/>
        <v/>
      </c>
      <c r="S85" s="317" t="str">
        <f t="shared" si="50"/>
        <v/>
      </c>
      <c r="T85" s="315" t="str">
        <f>IF(R85="","",MAX((O85-AR85)*'1042Af Demande'!$B$31,0))</f>
        <v/>
      </c>
      <c r="U85" s="321" t="str">
        <f t="shared" si="51"/>
        <v/>
      </c>
      <c r="V85" s="377"/>
      <c r="W85" s="378"/>
      <c r="X85" s="158" t="str">
        <f>IF('1042Bf Données de base trav.'!M81="","",'1042Bf Données de base trav.'!M81)</f>
        <v/>
      </c>
      <c r="Y85" s="379" t="str">
        <f t="shared" si="29"/>
        <v/>
      </c>
      <c r="Z85" s="380" t="str">
        <f>IF(A85="","",'1042Bf Données de base trav.'!Q81-'1042Bf Données de base trav.'!R81)</f>
        <v/>
      </c>
      <c r="AA85" s="380" t="str">
        <f t="shared" si="30"/>
        <v/>
      </c>
      <c r="AB85" s="381" t="str">
        <f t="shared" si="31"/>
        <v/>
      </c>
      <c r="AC85" s="381" t="str">
        <f t="shared" si="32"/>
        <v/>
      </c>
      <c r="AD85" s="381" t="str">
        <f t="shared" si="33"/>
        <v/>
      </c>
      <c r="AE85" s="382" t="str">
        <f t="shared" si="34"/>
        <v/>
      </c>
      <c r="AF85" s="382" t="str">
        <f>IF(K85="","",K85*AF$8 - MAX('1042Bf Données de base trav.'!S81-M85,0))</f>
        <v/>
      </c>
      <c r="AG85" s="382" t="str">
        <f t="shared" si="35"/>
        <v/>
      </c>
      <c r="AH85" s="382" t="str">
        <f t="shared" si="36"/>
        <v/>
      </c>
      <c r="AI85" s="382" t="str">
        <f t="shared" si="37"/>
        <v/>
      </c>
      <c r="AJ85" s="382" t="str">
        <f>IF(OR($C85="",K85="",O85=""),"",MAX(P85+'1042Bf Données de base trav.'!T81-O85,0))</f>
        <v/>
      </c>
      <c r="AK85" s="382" t="str">
        <f>IF('1042Bf Données de base trav.'!T81="","",'1042Bf Données de base trav.'!T81)</f>
        <v/>
      </c>
      <c r="AL85" s="382" t="str">
        <f t="shared" si="38"/>
        <v/>
      </c>
      <c r="AM85" s="383" t="str">
        <f t="shared" si="39"/>
        <v/>
      </c>
      <c r="AN85" s="384" t="str">
        <f t="shared" si="40"/>
        <v/>
      </c>
      <c r="AO85" s="382" t="str">
        <f t="shared" si="41"/>
        <v/>
      </c>
      <c r="AP85" s="382" t="str">
        <f>IF(E85="","",'1042Bf Données de base trav.'!P81)</f>
        <v/>
      </c>
      <c r="AQ85" s="385">
        <f>IF('1042Bf Données de base trav.'!Y81&gt;0,AG85,0)</f>
        <v>0</v>
      </c>
      <c r="AR85" s="386">
        <f>IF('1042Bf Données de base trav.'!Y81&gt;0,'1042Bf Données de base trav.'!T81,0)</f>
        <v>0</v>
      </c>
      <c r="AS85" s="382" t="str">
        <f t="shared" si="42"/>
        <v/>
      </c>
      <c r="AT85" s="382">
        <f>'1042Bf Données de base trav.'!P81</f>
        <v>0</v>
      </c>
      <c r="AU85" s="382">
        <f t="shared" si="43"/>
        <v>0</v>
      </c>
    </row>
    <row r="86" spans="1:47" s="57" customFormat="1" ht="16.899999999999999" customHeight="1">
      <c r="A86" s="402" t="str">
        <f>IF('1042Bf Données de base trav.'!A82="","",'1042Bf Données de base trav.'!A82)</f>
        <v/>
      </c>
      <c r="B86" s="409" t="str">
        <f>IF('1042Bf Données de base trav.'!B82="","",'1042Bf Données de base trav.'!B82)</f>
        <v/>
      </c>
      <c r="C86" s="403" t="str">
        <f>IF('1042Bf Données de base trav.'!C82="","",'1042Bf Données de base trav.'!C82)</f>
        <v/>
      </c>
      <c r="D86" s="310" t="str">
        <f>IF('1042Bf Données de base trav.'!AJ82="","",'1042Bf Données de base trav.'!AJ82)</f>
        <v/>
      </c>
      <c r="E86" s="306" t="str">
        <f>IF('1042Bf Données de base trav.'!N82="","",'1042Bf Données de base trav.'!N82)</f>
        <v/>
      </c>
      <c r="F86" s="308" t="str">
        <f>IF('1042Bf Données de base trav.'!O82="","",'1042Bf Données de base trav.'!O82)</f>
        <v/>
      </c>
      <c r="G86" s="307" t="str">
        <f>IF('1042Bf Données de base trav.'!P82="","",'1042Bf Données de base trav.'!P82)</f>
        <v/>
      </c>
      <c r="H86" s="311" t="str">
        <f>IF('1042Bf Données de base trav.'!Q82="","",'1042Bf Données de base trav.'!Q82)</f>
        <v/>
      </c>
      <c r="I86" s="312" t="str">
        <f>IF('1042Bf Données de base trav.'!R82="","",'1042Bf Données de base trav.'!R82)</f>
        <v/>
      </c>
      <c r="J86" s="313" t="str">
        <f t="shared" si="27"/>
        <v/>
      </c>
      <c r="K86" s="314" t="str">
        <f t="shared" si="28"/>
        <v/>
      </c>
      <c r="L86" s="315" t="str">
        <f>IF('1042Bf Données de base trav.'!S82="","",'1042Bf Données de base trav.'!S82)</f>
        <v/>
      </c>
      <c r="M86" s="316" t="str">
        <f t="shared" si="44"/>
        <v/>
      </c>
      <c r="N86" s="317" t="str">
        <f t="shared" si="45"/>
        <v/>
      </c>
      <c r="O86" s="318" t="str">
        <f t="shared" si="46"/>
        <v/>
      </c>
      <c r="P86" s="319" t="str">
        <f t="shared" si="47"/>
        <v/>
      </c>
      <c r="Q86" s="309" t="str">
        <f t="shared" si="48"/>
        <v/>
      </c>
      <c r="R86" s="320" t="str">
        <f t="shared" si="49"/>
        <v/>
      </c>
      <c r="S86" s="317" t="str">
        <f t="shared" si="50"/>
        <v/>
      </c>
      <c r="T86" s="315" t="str">
        <f>IF(R86="","",MAX((O86-AR86)*'1042Af Demande'!$B$31,0))</f>
        <v/>
      </c>
      <c r="U86" s="321" t="str">
        <f t="shared" si="51"/>
        <v/>
      </c>
      <c r="V86" s="377"/>
      <c r="W86" s="378"/>
      <c r="X86" s="158" t="str">
        <f>IF('1042Bf Données de base trav.'!M82="","",'1042Bf Données de base trav.'!M82)</f>
        <v/>
      </c>
      <c r="Y86" s="379" t="str">
        <f t="shared" si="29"/>
        <v/>
      </c>
      <c r="Z86" s="380" t="str">
        <f>IF(A86="","",'1042Bf Données de base trav.'!Q82-'1042Bf Données de base trav.'!R82)</f>
        <v/>
      </c>
      <c r="AA86" s="380" t="str">
        <f t="shared" si="30"/>
        <v/>
      </c>
      <c r="AB86" s="381" t="str">
        <f t="shared" si="31"/>
        <v/>
      </c>
      <c r="AC86" s="381" t="str">
        <f t="shared" si="32"/>
        <v/>
      </c>
      <c r="AD86" s="381" t="str">
        <f t="shared" si="33"/>
        <v/>
      </c>
      <c r="AE86" s="382" t="str">
        <f t="shared" si="34"/>
        <v/>
      </c>
      <c r="AF86" s="382" t="str">
        <f>IF(K86="","",K86*AF$8 - MAX('1042Bf Données de base trav.'!S82-M86,0))</f>
        <v/>
      </c>
      <c r="AG86" s="382" t="str">
        <f t="shared" si="35"/>
        <v/>
      </c>
      <c r="AH86" s="382" t="str">
        <f t="shared" si="36"/>
        <v/>
      </c>
      <c r="AI86" s="382" t="str">
        <f t="shared" si="37"/>
        <v/>
      </c>
      <c r="AJ86" s="382" t="str">
        <f>IF(OR($C86="",K86="",O86=""),"",MAX(P86+'1042Bf Données de base trav.'!T82-O86,0))</f>
        <v/>
      </c>
      <c r="AK86" s="382" t="str">
        <f>IF('1042Bf Données de base trav.'!T82="","",'1042Bf Données de base trav.'!T82)</f>
        <v/>
      </c>
      <c r="AL86" s="382" t="str">
        <f t="shared" si="38"/>
        <v/>
      </c>
      <c r="AM86" s="383" t="str">
        <f t="shared" si="39"/>
        <v/>
      </c>
      <c r="AN86" s="384" t="str">
        <f t="shared" si="40"/>
        <v/>
      </c>
      <c r="AO86" s="382" t="str">
        <f t="shared" si="41"/>
        <v/>
      </c>
      <c r="AP86" s="382" t="str">
        <f>IF(E86="","",'1042Bf Données de base trav.'!P82)</f>
        <v/>
      </c>
      <c r="AQ86" s="385">
        <f>IF('1042Bf Données de base trav.'!Y82&gt;0,AG86,0)</f>
        <v>0</v>
      </c>
      <c r="AR86" s="386">
        <f>IF('1042Bf Données de base trav.'!Y82&gt;0,'1042Bf Données de base trav.'!T82,0)</f>
        <v>0</v>
      </c>
      <c r="AS86" s="382" t="str">
        <f t="shared" si="42"/>
        <v/>
      </c>
      <c r="AT86" s="382">
        <f>'1042Bf Données de base trav.'!P82</f>
        <v>0</v>
      </c>
      <c r="AU86" s="382">
        <f t="shared" si="43"/>
        <v>0</v>
      </c>
    </row>
    <row r="87" spans="1:47" s="57" customFormat="1" ht="16.899999999999999" customHeight="1">
      <c r="A87" s="402" t="str">
        <f>IF('1042Bf Données de base trav.'!A83="","",'1042Bf Données de base trav.'!A83)</f>
        <v/>
      </c>
      <c r="B87" s="409" t="str">
        <f>IF('1042Bf Données de base trav.'!B83="","",'1042Bf Données de base trav.'!B83)</f>
        <v/>
      </c>
      <c r="C87" s="403" t="str">
        <f>IF('1042Bf Données de base trav.'!C83="","",'1042Bf Données de base trav.'!C83)</f>
        <v/>
      </c>
      <c r="D87" s="310" t="str">
        <f>IF('1042Bf Données de base trav.'!AJ83="","",'1042Bf Données de base trav.'!AJ83)</f>
        <v/>
      </c>
      <c r="E87" s="306" t="str">
        <f>IF('1042Bf Données de base trav.'!N83="","",'1042Bf Données de base trav.'!N83)</f>
        <v/>
      </c>
      <c r="F87" s="308" t="str">
        <f>IF('1042Bf Données de base trav.'!O83="","",'1042Bf Données de base trav.'!O83)</f>
        <v/>
      </c>
      <c r="G87" s="307" t="str">
        <f>IF('1042Bf Données de base trav.'!P83="","",'1042Bf Données de base trav.'!P83)</f>
        <v/>
      </c>
      <c r="H87" s="311" t="str">
        <f>IF('1042Bf Données de base trav.'!Q83="","",'1042Bf Données de base trav.'!Q83)</f>
        <v/>
      </c>
      <c r="I87" s="312" t="str">
        <f>IF('1042Bf Données de base trav.'!R83="","",'1042Bf Données de base trav.'!R83)</f>
        <v/>
      </c>
      <c r="J87" s="313" t="str">
        <f t="shared" si="27"/>
        <v/>
      </c>
      <c r="K87" s="314" t="str">
        <f t="shared" si="28"/>
        <v/>
      </c>
      <c r="L87" s="315" t="str">
        <f>IF('1042Bf Données de base trav.'!S83="","",'1042Bf Données de base trav.'!S83)</f>
        <v/>
      </c>
      <c r="M87" s="316" t="str">
        <f t="shared" si="44"/>
        <v/>
      </c>
      <c r="N87" s="317" t="str">
        <f t="shared" si="45"/>
        <v/>
      </c>
      <c r="O87" s="318" t="str">
        <f t="shared" si="46"/>
        <v/>
      </c>
      <c r="P87" s="319" t="str">
        <f t="shared" si="47"/>
        <v/>
      </c>
      <c r="Q87" s="309" t="str">
        <f t="shared" si="48"/>
        <v/>
      </c>
      <c r="R87" s="320" t="str">
        <f t="shared" si="49"/>
        <v/>
      </c>
      <c r="S87" s="317" t="str">
        <f t="shared" si="50"/>
        <v/>
      </c>
      <c r="T87" s="315" t="str">
        <f>IF(R87="","",MAX((O87-AR87)*'1042Af Demande'!$B$31,0))</f>
        <v/>
      </c>
      <c r="U87" s="321" t="str">
        <f t="shared" si="51"/>
        <v/>
      </c>
      <c r="V87" s="377"/>
      <c r="W87" s="378"/>
      <c r="X87" s="158" t="str">
        <f>IF('1042Bf Données de base trav.'!M83="","",'1042Bf Données de base trav.'!M83)</f>
        <v/>
      </c>
      <c r="Y87" s="379" t="str">
        <f t="shared" si="29"/>
        <v/>
      </c>
      <c r="Z87" s="380" t="str">
        <f>IF(A87="","",'1042Bf Données de base trav.'!Q83-'1042Bf Données de base trav.'!R83)</f>
        <v/>
      </c>
      <c r="AA87" s="380" t="str">
        <f t="shared" si="30"/>
        <v/>
      </c>
      <c r="AB87" s="381" t="str">
        <f t="shared" si="31"/>
        <v/>
      </c>
      <c r="AC87" s="381" t="str">
        <f t="shared" si="32"/>
        <v/>
      </c>
      <c r="AD87" s="381" t="str">
        <f t="shared" si="33"/>
        <v/>
      </c>
      <c r="AE87" s="382" t="str">
        <f t="shared" si="34"/>
        <v/>
      </c>
      <c r="AF87" s="382" t="str">
        <f>IF(K87="","",K87*AF$8 - MAX('1042Bf Données de base trav.'!S83-M87,0))</f>
        <v/>
      </c>
      <c r="AG87" s="382" t="str">
        <f t="shared" si="35"/>
        <v/>
      </c>
      <c r="AH87" s="382" t="str">
        <f t="shared" si="36"/>
        <v/>
      </c>
      <c r="AI87" s="382" t="str">
        <f t="shared" si="37"/>
        <v/>
      </c>
      <c r="AJ87" s="382" t="str">
        <f>IF(OR($C87="",K87="",O87=""),"",MAX(P87+'1042Bf Données de base trav.'!T83-O87,0))</f>
        <v/>
      </c>
      <c r="AK87" s="382" t="str">
        <f>IF('1042Bf Données de base trav.'!T83="","",'1042Bf Données de base trav.'!T83)</f>
        <v/>
      </c>
      <c r="AL87" s="382" t="str">
        <f t="shared" si="38"/>
        <v/>
      </c>
      <c r="AM87" s="383" t="str">
        <f t="shared" si="39"/>
        <v/>
      </c>
      <c r="AN87" s="384" t="str">
        <f t="shared" si="40"/>
        <v/>
      </c>
      <c r="AO87" s="382" t="str">
        <f t="shared" si="41"/>
        <v/>
      </c>
      <c r="AP87" s="382" t="str">
        <f>IF(E87="","",'1042Bf Données de base trav.'!P83)</f>
        <v/>
      </c>
      <c r="AQ87" s="385">
        <f>IF('1042Bf Données de base trav.'!Y83&gt;0,AG87,0)</f>
        <v>0</v>
      </c>
      <c r="AR87" s="386">
        <f>IF('1042Bf Données de base trav.'!Y83&gt;0,'1042Bf Données de base trav.'!T83,0)</f>
        <v>0</v>
      </c>
      <c r="AS87" s="382" t="str">
        <f t="shared" si="42"/>
        <v/>
      </c>
      <c r="AT87" s="382">
        <f>'1042Bf Données de base trav.'!P83</f>
        <v>0</v>
      </c>
      <c r="AU87" s="382">
        <f t="shared" si="43"/>
        <v>0</v>
      </c>
    </row>
    <row r="88" spans="1:47" s="57" customFormat="1" ht="16.899999999999999" customHeight="1">
      <c r="A88" s="402" t="str">
        <f>IF('1042Bf Données de base trav.'!A84="","",'1042Bf Données de base trav.'!A84)</f>
        <v/>
      </c>
      <c r="B88" s="409" t="str">
        <f>IF('1042Bf Données de base trav.'!B84="","",'1042Bf Données de base trav.'!B84)</f>
        <v/>
      </c>
      <c r="C88" s="403" t="str">
        <f>IF('1042Bf Données de base trav.'!C84="","",'1042Bf Données de base trav.'!C84)</f>
        <v/>
      </c>
      <c r="D88" s="310" t="str">
        <f>IF('1042Bf Données de base trav.'!AJ84="","",'1042Bf Données de base trav.'!AJ84)</f>
        <v/>
      </c>
      <c r="E88" s="306" t="str">
        <f>IF('1042Bf Données de base trav.'!N84="","",'1042Bf Données de base trav.'!N84)</f>
        <v/>
      </c>
      <c r="F88" s="308" t="str">
        <f>IF('1042Bf Données de base trav.'!O84="","",'1042Bf Données de base trav.'!O84)</f>
        <v/>
      </c>
      <c r="G88" s="307" t="str">
        <f>IF('1042Bf Données de base trav.'!P84="","",'1042Bf Données de base trav.'!P84)</f>
        <v/>
      </c>
      <c r="H88" s="311" t="str">
        <f>IF('1042Bf Données de base trav.'!Q84="","",'1042Bf Données de base trav.'!Q84)</f>
        <v/>
      </c>
      <c r="I88" s="312" t="str">
        <f>IF('1042Bf Données de base trav.'!R84="","",'1042Bf Données de base trav.'!R84)</f>
        <v/>
      </c>
      <c r="J88" s="313" t="str">
        <f t="shared" si="27"/>
        <v/>
      </c>
      <c r="K88" s="314" t="str">
        <f t="shared" si="28"/>
        <v/>
      </c>
      <c r="L88" s="315" t="str">
        <f>IF('1042Bf Données de base trav.'!S84="","",'1042Bf Données de base trav.'!S84)</f>
        <v/>
      </c>
      <c r="M88" s="316" t="str">
        <f t="shared" si="44"/>
        <v/>
      </c>
      <c r="N88" s="317" t="str">
        <f t="shared" si="45"/>
        <v/>
      </c>
      <c r="O88" s="318" t="str">
        <f t="shared" si="46"/>
        <v/>
      </c>
      <c r="P88" s="319" t="str">
        <f t="shared" si="47"/>
        <v/>
      </c>
      <c r="Q88" s="309" t="str">
        <f t="shared" si="48"/>
        <v/>
      </c>
      <c r="R88" s="320" t="str">
        <f t="shared" si="49"/>
        <v/>
      </c>
      <c r="S88" s="317" t="str">
        <f t="shared" si="50"/>
        <v/>
      </c>
      <c r="T88" s="315" t="str">
        <f>IF(R88="","",MAX((O88-AR88)*'1042Af Demande'!$B$31,0))</f>
        <v/>
      </c>
      <c r="U88" s="321" t="str">
        <f t="shared" si="51"/>
        <v/>
      </c>
      <c r="V88" s="377"/>
      <c r="W88" s="378"/>
      <c r="X88" s="158" t="str">
        <f>IF('1042Bf Données de base trav.'!M84="","",'1042Bf Données de base trav.'!M84)</f>
        <v/>
      </c>
      <c r="Y88" s="379" t="str">
        <f t="shared" si="29"/>
        <v/>
      </c>
      <c r="Z88" s="380" t="str">
        <f>IF(A88="","",'1042Bf Données de base trav.'!Q84-'1042Bf Données de base trav.'!R84)</f>
        <v/>
      </c>
      <c r="AA88" s="380" t="str">
        <f t="shared" si="30"/>
        <v/>
      </c>
      <c r="AB88" s="381" t="str">
        <f t="shared" si="31"/>
        <v/>
      </c>
      <c r="AC88" s="381" t="str">
        <f t="shared" si="32"/>
        <v/>
      </c>
      <c r="AD88" s="381" t="str">
        <f t="shared" si="33"/>
        <v/>
      </c>
      <c r="AE88" s="382" t="str">
        <f t="shared" si="34"/>
        <v/>
      </c>
      <c r="AF88" s="382" t="str">
        <f>IF(K88="","",K88*AF$8 - MAX('1042Bf Données de base trav.'!S84-M88,0))</f>
        <v/>
      </c>
      <c r="AG88" s="382" t="str">
        <f t="shared" si="35"/>
        <v/>
      </c>
      <c r="AH88" s="382" t="str">
        <f t="shared" si="36"/>
        <v/>
      </c>
      <c r="AI88" s="382" t="str">
        <f t="shared" si="37"/>
        <v/>
      </c>
      <c r="AJ88" s="382" t="str">
        <f>IF(OR($C88="",K88="",O88=""),"",MAX(P88+'1042Bf Données de base trav.'!T84-O88,0))</f>
        <v/>
      </c>
      <c r="AK88" s="382" t="str">
        <f>IF('1042Bf Données de base trav.'!T84="","",'1042Bf Données de base trav.'!T84)</f>
        <v/>
      </c>
      <c r="AL88" s="382" t="str">
        <f t="shared" si="38"/>
        <v/>
      </c>
      <c r="AM88" s="383" t="str">
        <f t="shared" si="39"/>
        <v/>
      </c>
      <c r="AN88" s="384" t="str">
        <f t="shared" si="40"/>
        <v/>
      </c>
      <c r="AO88" s="382" t="str">
        <f t="shared" si="41"/>
        <v/>
      </c>
      <c r="AP88" s="382" t="str">
        <f>IF(E88="","",'1042Bf Données de base trav.'!P84)</f>
        <v/>
      </c>
      <c r="AQ88" s="385">
        <f>IF('1042Bf Données de base trav.'!Y84&gt;0,AG88,0)</f>
        <v>0</v>
      </c>
      <c r="AR88" s="386">
        <f>IF('1042Bf Données de base trav.'!Y84&gt;0,'1042Bf Données de base trav.'!T84,0)</f>
        <v>0</v>
      </c>
      <c r="AS88" s="382" t="str">
        <f t="shared" si="42"/>
        <v/>
      </c>
      <c r="AT88" s="382">
        <f>'1042Bf Données de base trav.'!P84</f>
        <v>0</v>
      </c>
      <c r="AU88" s="382">
        <f t="shared" si="43"/>
        <v>0</v>
      </c>
    </row>
    <row r="89" spans="1:47" s="57" customFormat="1" ht="16.899999999999999" customHeight="1">
      <c r="A89" s="402" t="str">
        <f>IF('1042Bf Données de base trav.'!A85="","",'1042Bf Données de base trav.'!A85)</f>
        <v/>
      </c>
      <c r="B89" s="409" t="str">
        <f>IF('1042Bf Données de base trav.'!B85="","",'1042Bf Données de base trav.'!B85)</f>
        <v/>
      </c>
      <c r="C89" s="403" t="str">
        <f>IF('1042Bf Données de base trav.'!C85="","",'1042Bf Données de base trav.'!C85)</f>
        <v/>
      </c>
      <c r="D89" s="310" t="str">
        <f>IF('1042Bf Données de base trav.'!AJ85="","",'1042Bf Données de base trav.'!AJ85)</f>
        <v/>
      </c>
      <c r="E89" s="306" t="str">
        <f>IF('1042Bf Données de base trav.'!N85="","",'1042Bf Données de base trav.'!N85)</f>
        <v/>
      </c>
      <c r="F89" s="308" t="str">
        <f>IF('1042Bf Données de base trav.'!O85="","",'1042Bf Données de base trav.'!O85)</f>
        <v/>
      </c>
      <c r="G89" s="307" t="str">
        <f>IF('1042Bf Données de base trav.'!P85="","",'1042Bf Données de base trav.'!P85)</f>
        <v/>
      </c>
      <c r="H89" s="311" t="str">
        <f>IF('1042Bf Données de base trav.'!Q85="","",'1042Bf Données de base trav.'!Q85)</f>
        <v/>
      </c>
      <c r="I89" s="312" t="str">
        <f>IF('1042Bf Données de base trav.'!R85="","",'1042Bf Données de base trav.'!R85)</f>
        <v/>
      </c>
      <c r="J89" s="313" t="str">
        <f t="shared" si="27"/>
        <v/>
      </c>
      <c r="K89" s="314" t="str">
        <f t="shared" si="28"/>
        <v/>
      </c>
      <c r="L89" s="315" t="str">
        <f>IF('1042Bf Données de base trav.'!S85="","",'1042Bf Données de base trav.'!S85)</f>
        <v/>
      </c>
      <c r="M89" s="316" t="str">
        <f t="shared" si="44"/>
        <v/>
      </c>
      <c r="N89" s="317" t="str">
        <f t="shared" si="45"/>
        <v/>
      </c>
      <c r="O89" s="318" t="str">
        <f t="shared" si="46"/>
        <v/>
      </c>
      <c r="P89" s="319" t="str">
        <f t="shared" si="47"/>
        <v/>
      </c>
      <c r="Q89" s="309" t="str">
        <f t="shared" si="48"/>
        <v/>
      </c>
      <c r="R89" s="320" t="str">
        <f t="shared" si="49"/>
        <v/>
      </c>
      <c r="S89" s="317" t="str">
        <f t="shared" si="50"/>
        <v/>
      </c>
      <c r="T89" s="315" t="str">
        <f>IF(R89="","",MAX((O89-AR89)*'1042Af Demande'!$B$31,0))</f>
        <v/>
      </c>
      <c r="U89" s="321" t="str">
        <f t="shared" si="51"/>
        <v/>
      </c>
      <c r="V89" s="377"/>
      <c r="W89" s="378"/>
      <c r="X89" s="158" t="str">
        <f>IF('1042Bf Données de base trav.'!M85="","",'1042Bf Données de base trav.'!M85)</f>
        <v/>
      </c>
      <c r="Y89" s="379" t="str">
        <f t="shared" si="29"/>
        <v/>
      </c>
      <c r="Z89" s="380" t="str">
        <f>IF(A89="","",'1042Bf Données de base trav.'!Q85-'1042Bf Données de base trav.'!R85)</f>
        <v/>
      </c>
      <c r="AA89" s="380" t="str">
        <f t="shared" si="30"/>
        <v/>
      </c>
      <c r="AB89" s="381" t="str">
        <f t="shared" si="31"/>
        <v/>
      </c>
      <c r="AC89" s="381" t="str">
        <f t="shared" si="32"/>
        <v/>
      </c>
      <c r="AD89" s="381" t="str">
        <f t="shared" si="33"/>
        <v/>
      </c>
      <c r="AE89" s="382" t="str">
        <f t="shared" si="34"/>
        <v/>
      </c>
      <c r="AF89" s="382" t="str">
        <f>IF(K89="","",K89*AF$8 - MAX('1042Bf Données de base trav.'!S85-M89,0))</f>
        <v/>
      </c>
      <c r="AG89" s="382" t="str">
        <f t="shared" si="35"/>
        <v/>
      </c>
      <c r="AH89" s="382" t="str">
        <f t="shared" si="36"/>
        <v/>
      </c>
      <c r="AI89" s="382" t="str">
        <f t="shared" si="37"/>
        <v/>
      </c>
      <c r="AJ89" s="382" t="str">
        <f>IF(OR($C89="",K89="",O89=""),"",MAX(P89+'1042Bf Données de base trav.'!T85-O89,0))</f>
        <v/>
      </c>
      <c r="AK89" s="382" t="str">
        <f>IF('1042Bf Données de base trav.'!T85="","",'1042Bf Données de base trav.'!T85)</f>
        <v/>
      </c>
      <c r="AL89" s="382" t="str">
        <f t="shared" si="38"/>
        <v/>
      </c>
      <c r="AM89" s="383" t="str">
        <f t="shared" si="39"/>
        <v/>
      </c>
      <c r="AN89" s="384" t="str">
        <f t="shared" si="40"/>
        <v/>
      </c>
      <c r="AO89" s="382" t="str">
        <f t="shared" si="41"/>
        <v/>
      </c>
      <c r="AP89" s="382" t="str">
        <f>IF(E89="","",'1042Bf Données de base trav.'!P85)</f>
        <v/>
      </c>
      <c r="AQ89" s="385">
        <f>IF('1042Bf Données de base trav.'!Y85&gt;0,AG89,0)</f>
        <v>0</v>
      </c>
      <c r="AR89" s="386">
        <f>IF('1042Bf Données de base trav.'!Y85&gt;0,'1042Bf Données de base trav.'!T85,0)</f>
        <v>0</v>
      </c>
      <c r="AS89" s="382" t="str">
        <f t="shared" si="42"/>
        <v/>
      </c>
      <c r="AT89" s="382">
        <f>'1042Bf Données de base trav.'!P85</f>
        <v>0</v>
      </c>
      <c r="AU89" s="382">
        <f t="shared" si="43"/>
        <v>0</v>
      </c>
    </row>
    <row r="90" spans="1:47" s="57" customFormat="1" ht="16.899999999999999" customHeight="1">
      <c r="A90" s="402" t="str">
        <f>IF('1042Bf Données de base trav.'!A86="","",'1042Bf Données de base trav.'!A86)</f>
        <v/>
      </c>
      <c r="B90" s="409" t="str">
        <f>IF('1042Bf Données de base trav.'!B86="","",'1042Bf Données de base trav.'!B86)</f>
        <v/>
      </c>
      <c r="C90" s="403" t="str">
        <f>IF('1042Bf Données de base trav.'!C86="","",'1042Bf Données de base trav.'!C86)</f>
        <v/>
      </c>
      <c r="D90" s="310" t="str">
        <f>IF('1042Bf Données de base trav.'!AJ86="","",'1042Bf Données de base trav.'!AJ86)</f>
        <v/>
      </c>
      <c r="E90" s="306" t="str">
        <f>IF('1042Bf Données de base trav.'!N86="","",'1042Bf Données de base trav.'!N86)</f>
        <v/>
      </c>
      <c r="F90" s="308" t="str">
        <f>IF('1042Bf Données de base trav.'!O86="","",'1042Bf Données de base trav.'!O86)</f>
        <v/>
      </c>
      <c r="G90" s="307" t="str">
        <f>IF('1042Bf Données de base trav.'!P86="","",'1042Bf Données de base trav.'!P86)</f>
        <v/>
      </c>
      <c r="H90" s="311" t="str">
        <f>IF('1042Bf Données de base trav.'!Q86="","",'1042Bf Données de base trav.'!Q86)</f>
        <v/>
      </c>
      <c r="I90" s="312" t="str">
        <f>IF('1042Bf Données de base trav.'!R86="","",'1042Bf Données de base trav.'!R86)</f>
        <v/>
      </c>
      <c r="J90" s="313" t="str">
        <f t="shared" si="27"/>
        <v/>
      </c>
      <c r="K90" s="314" t="str">
        <f t="shared" si="28"/>
        <v/>
      </c>
      <c r="L90" s="315" t="str">
        <f>IF('1042Bf Données de base trav.'!S86="","",'1042Bf Données de base trav.'!S86)</f>
        <v/>
      </c>
      <c r="M90" s="316" t="str">
        <f t="shared" si="44"/>
        <v/>
      </c>
      <c r="N90" s="317" t="str">
        <f t="shared" si="45"/>
        <v/>
      </c>
      <c r="O90" s="318" t="str">
        <f t="shared" si="46"/>
        <v/>
      </c>
      <c r="P90" s="319" t="str">
        <f t="shared" si="47"/>
        <v/>
      </c>
      <c r="Q90" s="309" t="str">
        <f t="shared" si="48"/>
        <v/>
      </c>
      <c r="R90" s="320" t="str">
        <f t="shared" si="49"/>
        <v/>
      </c>
      <c r="S90" s="317" t="str">
        <f t="shared" si="50"/>
        <v/>
      </c>
      <c r="T90" s="315" t="str">
        <f>IF(R90="","",MAX((O90-AR90)*'1042Af Demande'!$B$31,0))</f>
        <v/>
      </c>
      <c r="U90" s="321" t="str">
        <f t="shared" si="51"/>
        <v/>
      </c>
      <c r="V90" s="377"/>
      <c r="W90" s="378"/>
      <c r="X90" s="158" t="str">
        <f>IF('1042Bf Données de base trav.'!M86="","",'1042Bf Données de base trav.'!M86)</f>
        <v/>
      </c>
      <c r="Y90" s="379" t="str">
        <f t="shared" si="29"/>
        <v/>
      </c>
      <c r="Z90" s="380" t="str">
        <f>IF(A90="","",'1042Bf Données de base trav.'!Q86-'1042Bf Données de base trav.'!R86)</f>
        <v/>
      </c>
      <c r="AA90" s="380" t="str">
        <f t="shared" si="30"/>
        <v/>
      </c>
      <c r="AB90" s="381" t="str">
        <f t="shared" si="31"/>
        <v/>
      </c>
      <c r="AC90" s="381" t="str">
        <f t="shared" si="32"/>
        <v/>
      </c>
      <c r="AD90" s="381" t="str">
        <f t="shared" si="33"/>
        <v/>
      </c>
      <c r="AE90" s="382" t="str">
        <f t="shared" si="34"/>
        <v/>
      </c>
      <c r="AF90" s="382" t="str">
        <f>IF(K90="","",K90*AF$8 - MAX('1042Bf Données de base trav.'!S86-M90,0))</f>
        <v/>
      </c>
      <c r="AG90" s="382" t="str">
        <f t="shared" si="35"/>
        <v/>
      </c>
      <c r="AH90" s="382" t="str">
        <f t="shared" si="36"/>
        <v/>
      </c>
      <c r="AI90" s="382" t="str">
        <f t="shared" si="37"/>
        <v/>
      </c>
      <c r="AJ90" s="382" t="str">
        <f>IF(OR($C90="",K90="",O90=""),"",MAX(P90+'1042Bf Données de base trav.'!T86-O90,0))</f>
        <v/>
      </c>
      <c r="AK90" s="382" t="str">
        <f>IF('1042Bf Données de base trav.'!T86="","",'1042Bf Données de base trav.'!T86)</f>
        <v/>
      </c>
      <c r="AL90" s="382" t="str">
        <f t="shared" si="38"/>
        <v/>
      </c>
      <c r="AM90" s="383" t="str">
        <f t="shared" si="39"/>
        <v/>
      </c>
      <c r="AN90" s="384" t="str">
        <f t="shared" si="40"/>
        <v/>
      </c>
      <c r="AO90" s="382" t="str">
        <f t="shared" si="41"/>
        <v/>
      </c>
      <c r="AP90" s="382" t="str">
        <f>IF(E90="","",'1042Bf Données de base trav.'!P86)</f>
        <v/>
      </c>
      <c r="AQ90" s="385">
        <f>IF('1042Bf Données de base trav.'!Y86&gt;0,AG90,0)</f>
        <v>0</v>
      </c>
      <c r="AR90" s="386">
        <f>IF('1042Bf Données de base trav.'!Y86&gt;0,'1042Bf Données de base trav.'!T86,0)</f>
        <v>0</v>
      </c>
      <c r="AS90" s="382" t="str">
        <f t="shared" si="42"/>
        <v/>
      </c>
      <c r="AT90" s="382">
        <f>'1042Bf Données de base trav.'!P86</f>
        <v>0</v>
      </c>
      <c r="AU90" s="382">
        <f t="shared" si="43"/>
        <v>0</v>
      </c>
    </row>
    <row r="91" spans="1:47" s="57" customFormat="1" ht="16.899999999999999" customHeight="1">
      <c r="A91" s="402" t="str">
        <f>IF('1042Bf Données de base trav.'!A87="","",'1042Bf Données de base trav.'!A87)</f>
        <v/>
      </c>
      <c r="B91" s="409" t="str">
        <f>IF('1042Bf Données de base trav.'!B87="","",'1042Bf Données de base trav.'!B87)</f>
        <v/>
      </c>
      <c r="C91" s="403" t="str">
        <f>IF('1042Bf Données de base trav.'!C87="","",'1042Bf Données de base trav.'!C87)</f>
        <v/>
      </c>
      <c r="D91" s="310" t="str">
        <f>IF('1042Bf Données de base trav.'!AJ87="","",'1042Bf Données de base trav.'!AJ87)</f>
        <v/>
      </c>
      <c r="E91" s="306" t="str">
        <f>IF('1042Bf Données de base trav.'!N87="","",'1042Bf Données de base trav.'!N87)</f>
        <v/>
      </c>
      <c r="F91" s="308" t="str">
        <f>IF('1042Bf Données de base trav.'!O87="","",'1042Bf Données de base trav.'!O87)</f>
        <v/>
      </c>
      <c r="G91" s="307" t="str">
        <f>IF('1042Bf Données de base trav.'!P87="","",'1042Bf Données de base trav.'!P87)</f>
        <v/>
      </c>
      <c r="H91" s="311" t="str">
        <f>IF('1042Bf Données de base trav.'!Q87="","",'1042Bf Données de base trav.'!Q87)</f>
        <v/>
      </c>
      <c r="I91" s="312" t="str">
        <f>IF('1042Bf Données de base trav.'!R87="","",'1042Bf Données de base trav.'!R87)</f>
        <v/>
      </c>
      <c r="J91" s="313" t="str">
        <f t="shared" si="27"/>
        <v/>
      </c>
      <c r="K91" s="314" t="str">
        <f t="shared" si="28"/>
        <v/>
      </c>
      <c r="L91" s="315" t="str">
        <f>IF('1042Bf Données de base trav.'!S87="","",'1042Bf Données de base trav.'!S87)</f>
        <v/>
      </c>
      <c r="M91" s="316" t="str">
        <f t="shared" si="44"/>
        <v/>
      </c>
      <c r="N91" s="317" t="str">
        <f t="shared" si="45"/>
        <v/>
      </c>
      <c r="O91" s="318" t="str">
        <f t="shared" si="46"/>
        <v/>
      </c>
      <c r="P91" s="319" t="str">
        <f t="shared" si="47"/>
        <v/>
      </c>
      <c r="Q91" s="309" t="str">
        <f t="shared" si="48"/>
        <v/>
      </c>
      <c r="R91" s="320" t="str">
        <f t="shared" si="49"/>
        <v/>
      </c>
      <c r="S91" s="317" t="str">
        <f t="shared" si="50"/>
        <v/>
      </c>
      <c r="T91" s="315" t="str">
        <f>IF(R91="","",MAX((O91-AR91)*'1042Af Demande'!$B$31,0))</f>
        <v/>
      </c>
      <c r="U91" s="321" t="str">
        <f t="shared" si="51"/>
        <v/>
      </c>
      <c r="V91" s="377"/>
      <c r="W91" s="378"/>
      <c r="X91" s="158" t="str">
        <f>IF('1042Bf Données de base trav.'!M87="","",'1042Bf Données de base trav.'!M87)</f>
        <v/>
      </c>
      <c r="Y91" s="379" t="str">
        <f t="shared" si="29"/>
        <v/>
      </c>
      <c r="Z91" s="380" t="str">
        <f>IF(A91="","",'1042Bf Données de base trav.'!Q87-'1042Bf Données de base trav.'!R87)</f>
        <v/>
      </c>
      <c r="AA91" s="380" t="str">
        <f t="shared" si="30"/>
        <v/>
      </c>
      <c r="AB91" s="381" t="str">
        <f t="shared" si="31"/>
        <v/>
      </c>
      <c r="AC91" s="381" t="str">
        <f t="shared" si="32"/>
        <v/>
      </c>
      <c r="AD91" s="381" t="str">
        <f t="shared" si="33"/>
        <v/>
      </c>
      <c r="AE91" s="382" t="str">
        <f t="shared" si="34"/>
        <v/>
      </c>
      <c r="AF91" s="382" t="str">
        <f>IF(K91="","",K91*AF$8 - MAX('1042Bf Données de base trav.'!S87-M91,0))</f>
        <v/>
      </c>
      <c r="AG91" s="382" t="str">
        <f t="shared" si="35"/>
        <v/>
      </c>
      <c r="AH91" s="382" t="str">
        <f t="shared" si="36"/>
        <v/>
      </c>
      <c r="AI91" s="382" t="str">
        <f t="shared" si="37"/>
        <v/>
      </c>
      <c r="AJ91" s="382" t="str">
        <f>IF(OR($C91="",K91="",O91=""),"",MAX(P91+'1042Bf Données de base trav.'!T87-O91,0))</f>
        <v/>
      </c>
      <c r="AK91" s="382" t="str">
        <f>IF('1042Bf Données de base trav.'!T87="","",'1042Bf Données de base trav.'!T87)</f>
        <v/>
      </c>
      <c r="AL91" s="382" t="str">
        <f t="shared" si="38"/>
        <v/>
      </c>
      <c r="AM91" s="383" t="str">
        <f t="shared" si="39"/>
        <v/>
      </c>
      <c r="AN91" s="384" t="str">
        <f t="shared" si="40"/>
        <v/>
      </c>
      <c r="AO91" s="382" t="str">
        <f t="shared" si="41"/>
        <v/>
      </c>
      <c r="AP91" s="382" t="str">
        <f>IF(E91="","",'1042Bf Données de base trav.'!P87)</f>
        <v/>
      </c>
      <c r="AQ91" s="385">
        <f>IF('1042Bf Données de base trav.'!Y87&gt;0,AG91,0)</f>
        <v>0</v>
      </c>
      <c r="AR91" s="386">
        <f>IF('1042Bf Données de base trav.'!Y87&gt;0,'1042Bf Données de base trav.'!T87,0)</f>
        <v>0</v>
      </c>
      <c r="AS91" s="382" t="str">
        <f t="shared" si="42"/>
        <v/>
      </c>
      <c r="AT91" s="382">
        <f>'1042Bf Données de base trav.'!P87</f>
        <v>0</v>
      </c>
      <c r="AU91" s="382">
        <f t="shared" si="43"/>
        <v>0</v>
      </c>
    </row>
    <row r="92" spans="1:47" s="57" customFormat="1" ht="16.899999999999999" customHeight="1">
      <c r="A92" s="402" t="str">
        <f>IF('1042Bf Données de base trav.'!A88="","",'1042Bf Données de base trav.'!A88)</f>
        <v/>
      </c>
      <c r="B92" s="409" t="str">
        <f>IF('1042Bf Données de base trav.'!B88="","",'1042Bf Données de base trav.'!B88)</f>
        <v/>
      </c>
      <c r="C92" s="403" t="str">
        <f>IF('1042Bf Données de base trav.'!C88="","",'1042Bf Données de base trav.'!C88)</f>
        <v/>
      </c>
      <c r="D92" s="310" t="str">
        <f>IF('1042Bf Données de base trav.'!AJ88="","",'1042Bf Données de base trav.'!AJ88)</f>
        <v/>
      </c>
      <c r="E92" s="306" t="str">
        <f>IF('1042Bf Données de base trav.'!N88="","",'1042Bf Données de base trav.'!N88)</f>
        <v/>
      </c>
      <c r="F92" s="308" t="str">
        <f>IF('1042Bf Données de base trav.'!O88="","",'1042Bf Données de base trav.'!O88)</f>
        <v/>
      </c>
      <c r="G92" s="307" t="str">
        <f>IF('1042Bf Données de base trav.'!P88="","",'1042Bf Données de base trav.'!P88)</f>
        <v/>
      </c>
      <c r="H92" s="311" t="str">
        <f>IF('1042Bf Données de base trav.'!Q88="","",'1042Bf Données de base trav.'!Q88)</f>
        <v/>
      </c>
      <c r="I92" s="312" t="str">
        <f>IF('1042Bf Données de base trav.'!R88="","",'1042Bf Données de base trav.'!R88)</f>
        <v/>
      </c>
      <c r="J92" s="313" t="str">
        <f t="shared" si="27"/>
        <v/>
      </c>
      <c r="K92" s="314" t="str">
        <f t="shared" si="28"/>
        <v/>
      </c>
      <c r="L92" s="315" t="str">
        <f>IF('1042Bf Données de base trav.'!S88="","",'1042Bf Données de base trav.'!S88)</f>
        <v/>
      </c>
      <c r="M92" s="316" t="str">
        <f t="shared" si="44"/>
        <v/>
      </c>
      <c r="N92" s="317" t="str">
        <f t="shared" si="45"/>
        <v/>
      </c>
      <c r="O92" s="318" t="str">
        <f t="shared" si="46"/>
        <v/>
      </c>
      <c r="P92" s="319" t="str">
        <f t="shared" si="47"/>
        <v/>
      </c>
      <c r="Q92" s="309" t="str">
        <f t="shared" si="48"/>
        <v/>
      </c>
      <c r="R92" s="320" t="str">
        <f t="shared" si="49"/>
        <v/>
      </c>
      <c r="S92" s="317" t="str">
        <f t="shared" si="50"/>
        <v/>
      </c>
      <c r="T92" s="315" t="str">
        <f>IF(R92="","",MAX((O92-AR92)*'1042Af Demande'!$B$31,0))</f>
        <v/>
      </c>
      <c r="U92" s="321" t="str">
        <f t="shared" si="51"/>
        <v/>
      </c>
      <c r="V92" s="377"/>
      <c r="W92" s="378"/>
      <c r="X92" s="158" t="str">
        <f>IF('1042Bf Données de base trav.'!M88="","",'1042Bf Données de base trav.'!M88)</f>
        <v/>
      </c>
      <c r="Y92" s="379" t="str">
        <f t="shared" si="29"/>
        <v/>
      </c>
      <c r="Z92" s="380" t="str">
        <f>IF(A92="","",'1042Bf Données de base trav.'!Q88-'1042Bf Données de base trav.'!R88)</f>
        <v/>
      </c>
      <c r="AA92" s="380" t="str">
        <f t="shared" si="30"/>
        <v/>
      </c>
      <c r="AB92" s="381" t="str">
        <f t="shared" si="31"/>
        <v/>
      </c>
      <c r="AC92" s="381" t="str">
        <f t="shared" si="32"/>
        <v/>
      </c>
      <c r="AD92" s="381" t="str">
        <f t="shared" si="33"/>
        <v/>
      </c>
      <c r="AE92" s="382" t="str">
        <f t="shared" si="34"/>
        <v/>
      </c>
      <c r="AF92" s="382" t="str">
        <f>IF(K92="","",K92*AF$8 - MAX('1042Bf Données de base trav.'!S88-M92,0))</f>
        <v/>
      </c>
      <c r="AG92" s="382" t="str">
        <f t="shared" si="35"/>
        <v/>
      </c>
      <c r="AH92" s="382" t="str">
        <f t="shared" si="36"/>
        <v/>
      </c>
      <c r="AI92" s="382" t="str">
        <f t="shared" si="37"/>
        <v/>
      </c>
      <c r="AJ92" s="382" t="str">
        <f>IF(OR($C92="",K92="",O92=""),"",MAX(P92+'1042Bf Données de base trav.'!T88-O92,0))</f>
        <v/>
      </c>
      <c r="AK92" s="382" t="str">
        <f>IF('1042Bf Données de base trav.'!T88="","",'1042Bf Données de base trav.'!T88)</f>
        <v/>
      </c>
      <c r="AL92" s="382" t="str">
        <f t="shared" si="38"/>
        <v/>
      </c>
      <c r="AM92" s="383" t="str">
        <f t="shared" si="39"/>
        <v/>
      </c>
      <c r="AN92" s="384" t="str">
        <f t="shared" si="40"/>
        <v/>
      </c>
      <c r="AO92" s="382" t="str">
        <f t="shared" si="41"/>
        <v/>
      </c>
      <c r="AP92" s="382" t="str">
        <f>IF(E92="","",'1042Bf Données de base trav.'!P88)</f>
        <v/>
      </c>
      <c r="AQ92" s="385">
        <f>IF('1042Bf Données de base trav.'!Y88&gt;0,AG92,0)</f>
        <v>0</v>
      </c>
      <c r="AR92" s="386">
        <f>IF('1042Bf Données de base trav.'!Y88&gt;0,'1042Bf Données de base trav.'!T88,0)</f>
        <v>0</v>
      </c>
      <c r="AS92" s="382" t="str">
        <f t="shared" si="42"/>
        <v/>
      </c>
      <c r="AT92" s="382">
        <f>'1042Bf Données de base trav.'!P88</f>
        <v>0</v>
      </c>
      <c r="AU92" s="382">
        <f t="shared" si="43"/>
        <v>0</v>
      </c>
    </row>
    <row r="93" spans="1:47" s="57" customFormat="1" ht="16.899999999999999" customHeight="1">
      <c r="A93" s="402" t="str">
        <f>IF('1042Bf Données de base trav.'!A89="","",'1042Bf Données de base trav.'!A89)</f>
        <v/>
      </c>
      <c r="B93" s="409" t="str">
        <f>IF('1042Bf Données de base trav.'!B89="","",'1042Bf Données de base trav.'!B89)</f>
        <v/>
      </c>
      <c r="C93" s="403" t="str">
        <f>IF('1042Bf Données de base trav.'!C89="","",'1042Bf Données de base trav.'!C89)</f>
        <v/>
      </c>
      <c r="D93" s="310" t="str">
        <f>IF('1042Bf Données de base trav.'!AJ89="","",'1042Bf Données de base trav.'!AJ89)</f>
        <v/>
      </c>
      <c r="E93" s="306" t="str">
        <f>IF('1042Bf Données de base trav.'!N89="","",'1042Bf Données de base trav.'!N89)</f>
        <v/>
      </c>
      <c r="F93" s="308" t="str">
        <f>IF('1042Bf Données de base trav.'!O89="","",'1042Bf Données de base trav.'!O89)</f>
        <v/>
      </c>
      <c r="G93" s="307" t="str">
        <f>IF('1042Bf Données de base trav.'!P89="","",'1042Bf Données de base trav.'!P89)</f>
        <v/>
      </c>
      <c r="H93" s="311" t="str">
        <f>IF('1042Bf Données de base trav.'!Q89="","",'1042Bf Données de base trav.'!Q89)</f>
        <v/>
      </c>
      <c r="I93" s="312" t="str">
        <f>IF('1042Bf Données de base trav.'!R89="","",'1042Bf Données de base trav.'!R89)</f>
        <v/>
      </c>
      <c r="J93" s="313" t="str">
        <f t="shared" si="27"/>
        <v/>
      </c>
      <c r="K93" s="314" t="str">
        <f t="shared" si="28"/>
        <v/>
      </c>
      <c r="L93" s="315" t="str">
        <f>IF('1042Bf Données de base trav.'!S89="","",'1042Bf Données de base trav.'!S89)</f>
        <v/>
      </c>
      <c r="M93" s="316" t="str">
        <f t="shared" si="44"/>
        <v/>
      </c>
      <c r="N93" s="317" t="str">
        <f t="shared" si="45"/>
        <v/>
      </c>
      <c r="O93" s="318" t="str">
        <f t="shared" si="46"/>
        <v/>
      </c>
      <c r="P93" s="319" t="str">
        <f t="shared" si="47"/>
        <v/>
      </c>
      <c r="Q93" s="309" t="str">
        <f t="shared" si="48"/>
        <v/>
      </c>
      <c r="R93" s="320" t="str">
        <f t="shared" si="49"/>
        <v/>
      </c>
      <c r="S93" s="317" t="str">
        <f t="shared" si="50"/>
        <v/>
      </c>
      <c r="T93" s="315" t="str">
        <f>IF(R93="","",MAX((O93-AR93)*'1042Af Demande'!$B$31,0))</f>
        <v/>
      </c>
      <c r="U93" s="321" t="str">
        <f t="shared" si="51"/>
        <v/>
      </c>
      <c r="V93" s="377"/>
      <c r="W93" s="378"/>
      <c r="X93" s="158" t="str">
        <f>IF('1042Bf Données de base trav.'!M89="","",'1042Bf Données de base trav.'!M89)</f>
        <v/>
      </c>
      <c r="Y93" s="379" t="str">
        <f t="shared" si="29"/>
        <v/>
      </c>
      <c r="Z93" s="380" t="str">
        <f>IF(A93="","",'1042Bf Données de base trav.'!Q89-'1042Bf Données de base trav.'!R89)</f>
        <v/>
      </c>
      <c r="AA93" s="380" t="str">
        <f t="shared" si="30"/>
        <v/>
      </c>
      <c r="AB93" s="381" t="str">
        <f t="shared" si="31"/>
        <v/>
      </c>
      <c r="AC93" s="381" t="str">
        <f t="shared" si="32"/>
        <v/>
      </c>
      <c r="AD93" s="381" t="str">
        <f t="shared" si="33"/>
        <v/>
      </c>
      <c r="AE93" s="382" t="str">
        <f t="shared" si="34"/>
        <v/>
      </c>
      <c r="AF93" s="382" t="str">
        <f>IF(K93="","",K93*AF$8 - MAX('1042Bf Données de base trav.'!S89-M93,0))</f>
        <v/>
      </c>
      <c r="AG93" s="382" t="str">
        <f t="shared" si="35"/>
        <v/>
      </c>
      <c r="AH93" s="382" t="str">
        <f t="shared" si="36"/>
        <v/>
      </c>
      <c r="AI93" s="382" t="str">
        <f t="shared" si="37"/>
        <v/>
      </c>
      <c r="AJ93" s="382" t="str">
        <f>IF(OR($C93="",K93="",O93=""),"",MAX(P93+'1042Bf Données de base trav.'!T89-O93,0))</f>
        <v/>
      </c>
      <c r="AK93" s="382" t="str">
        <f>IF('1042Bf Données de base trav.'!T89="","",'1042Bf Données de base trav.'!T89)</f>
        <v/>
      </c>
      <c r="AL93" s="382" t="str">
        <f t="shared" si="38"/>
        <v/>
      </c>
      <c r="AM93" s="383" t="str">
        <f t="shared" si="39"/>
        <v/>
      </c>
      <c r="AN93" s="384" t="str">
        <f t="shared" si="40"/>
        <v/>
      </c>
      <c r="AO93" s="382" t="str">
        <f t="shared" si="41"/>
        <v/>
      </c>
      <c r="AP93" s="382" t="str">
        <f>IF(E93="","",'1042Bf Données de base trav.'!P89)</f>
        <v/>
      </c>
      <c r="AQ93" s="385">
        <f>IF('1042Bf Données de base trav.'!Y89&gt;0,AG93,0)</f>
        <v>0</v>
      </c>
      <c r="AR93" s="386">
        <f>IF('1042Bf Données de base trav.'!Y89&gt;0,'1042Bf Données de base trav.'!T89,0)</f>
        <v>0</v>
      </c>
      <c r="AS93" s="382" t="str">
        <f t="shared" si="42"/>
        <v/>
      </c>
      <c r="AT93" s="382">
        <f>'1042Bf Données de base trav.'!P89</f>
        <v>0</v>
      </c>
      <c r="AU93" s="382">
        <f t="shared" si="43"/>
        <v>0</v>
      </c>
    </row>
    <row r="94" spans="1:47" s="57" customFormat="1" ht="16.899999999999999" customHeight="1">
      <c r="A94" s="402" t="str">
        <f>IF('1042Bf Données de base trav.'!A90="","",'1042Bf Données de base trav.'!A90)</f>
        <v/>
      </c>
      <c r="B94" s="409" t="str">
        <f>IF('1042Bf Données de base trav.'!B90="","",'1042Bf Données de base trav.'!B90)</f>
        <v/>
      </c>
      <c r="C94" s="403" t="str">
        <f>IF('1042Bf Données de base trav.'!C90="","",'1042Bf Données de base trav.'!C90)</f>
        <v/>
      </c>
      <c r="D94" s="310" t="str">
        <f>IF('1042Bf Données de base trav.'!AJ90="","",'1042Bf Données de base trav.'!AJ90)</f>
        <v/>
      </c>
      <c r="E94" s="306" t="str">
        <f>IF('1042Bf Données de base trav.'!N90="","",'1042Bf Données de base trav.'!N90)</f>
        <v/>
      </c>
      <c r="F94" s="308" t="str">
        <f>IF('1042Bf Données de base trav.'!O90="","",'1042Bf Données de base trav.'!O90)</f>
        <v/>
      </c>
      <c r="G94" s="307" t="str">
        <f>IF('1042Bf Données de base trav.'!P90="","",'1042Bf Données de base trav.'!P90)</f>
        <v/>
      </c>
      <c r="H94" s="311" t="str">
        <f>IF('1042Bf Données de base trav.'!Q90="","",'1042Bf Données de base trav.'!Q90)</f>
        <v/>
      </c>
      <c r="I94" s="312" t="str">
        <f>IF('1042Bf Données de base trav.'!R90="","",'1042Bf Données de base trav.'!R90)</f>
        <v/>
      </c>
      <c r="J94" s="313" t="str">
        <f t="shared" si="27"/>
        <v/>
      </c>
      <c r="K94" s="314" t="str">
        <f t="shared" si="28"/>
        <v/>
      </c>
      <c r="L94" s="315" t="str">
        <f>IF('1042Bf Données de base trav.'!S90="","",'1042Bf Données de base trav.'!S90)</f>
        <v/>
      </c>
      <c r="M94" s="316" t="str">
        <f t="shared" si="44"/>
        <v/>
      </c>
      <c r="N94" s="317" t="str">
        <f t="shared" si="45"/>
        <v/>
      </c>
      <c r="O94" s="318" t="str">
        <f t="shared" si="46"/>
        <v/>
      </c>
      <c r="P94" s="319" t="str">
        <f t="shared" si="47"/>
        <v/>
      </c>
      <c r="Q94" s="309" t="str">
        <f t="shared" si="48"/>
        <v/>
      </c>
      <c r="R94" s="320" t="str">
        <f t="shared" si="49"/>
        <v/>
      </c>
      <c r="S94" s="317" t="str">
        <f t="shared" si="50"/>
        <v/>
      </c>
      <c r="T94" s="315" t="str">
        <f>IF(R94="","",MAX((O94-AR94)*'1042Af Demande'!$B$31,0))</f>
        <v/>
      </c>
      <c r="U94" s="321" t="str">
        <f t="shared" si="51"/>
        <v/>
      </c>
      <c r="V94" s="377"/>
      <c r="W94" s="378"/>
      <c r="X94" s="158" t="str">
        <f>IF('1042Bf Données de base trav.'!M90="","",'1042Bf Données de base trav.'!M90)</f>
        <v/>
      </c>
      <c r="Y94" s="379" t="str">
        <f t="shared" si="29"/>
        <v/>
      </c>
      <c r="Z94" s="380" t="str">
        <f>IF(A94="","",'1042Bf Données de base trav.'!Q90-'1042Bf Données de base trav.'!R90)</f>
        <v/>
      </c>
      <c r="AA94" s="380" t="str">
        <f t="shared" si="30"/>
        <v/>
      </c>
      <c r="AB94" s="381" t="str">
        <f t="shared" si="31"/>
        <v/>
      </c>
      <c r="AC94" s="381" t="str">
        <f t="shared" si="32"/>
        <v/>
      </c>
      <c r="AD94" s="381" t="str">
        <f t="shared" si="33"/>
        <v/>
      </c>
      <c r="AE94" s="382" t="str">
        <f t="shared" si="34"/>
        <v/>
      </c>
      <c r="AF94" s="382" t="str">
        <f>IF(K94="","",K94*AF$8 - MAX('1042Bf Données de base trav.'!S90-M94,0))</f>
        <v/>
      </c>
      <c r="AG94" s="382" t="str">
        <f t="shared" si="35"/>
        <v/>
      </c>
      <c r="AH94" s="382" t="str">
        <f t="shared" si="36"/>
        <v/>
      </c>
      <c r="AI94" s="382" t="str">
        <f t="shared" si="37"/>
        <v/>
      </c>
      <c r="AJ94" s="382" t="str">
        <f>IF(OR($C94="",K94="",O94=""),"",MAX(P94+'1042Bf Données de base trav.'!T90-O94,0))</f>
        <v/>
      </c>
      <c r="AK94" s="382" t="str">
        <f>IF('1042Bf Données de base trav.'!T90="","",'1042Bf Données de base trav.'!T90)</f>
        <v/>
      </c>
      <c r="AL94" s="382" t="str">
        <f t="shared" si="38"/>
        <v/>
      </c>
      <c r="AM94" s="383" t="str">
        <f t="shared" si="39"/>
        <v/>
      </c>
      <c r="AN94" s="384" t="str">
        <f t="shared" si="40"/>
        <v/>
      </c>
      <c r="AO94" s="382" t="str">
        <f t="shared" si="41"/>
        <v/>
      </c>
      <c r="AP94" s="382" t="str">
        <f>IF(E94="","",'1042Bf Données de base trav.'!P90)</f>
        <v/>
      </c>
      <c r="AQ94" s="385">
        <f>IF('1042Bf Données de base trav.'!Y90&gt;0,AG94,0)</f>
        <v>0</v>
      </c>
      <c r="AR94" s="386">
        <f>IF('1042Bf Données de base trav.'!Y90&gt;0,'1042Bf Données de base trav.'!T90,0)</f>
        <v>0</v>
      </c>
      <c r="AS94" s="382" t="str">
        <f t="shared" si="42"/>
        <v/>
      </c>
      <c r="AT94" s="382">
        <f>'1042Bf Données de base trav.'!P90</f>
        <v>0</v>
      </c>
      <c r="AU94" s="382">
        <f t="shared" si="43"/>
        <v>0</v>
      </c>
    </row>
    <row r="95" spans="1:47" s="57" customFormat="1" ht="16.899999999999999" customHeight="1">
      <c r="A95" s="402" t="str">
        <f>IF('1042Bf Données de base trav.'!A91="","",'1042Bf Données de base trav.'!A91)</f>
        <v/>
      </c>
      <c r="B95" s="409" t="str">
        <f>IF('1042Bf Données de base trav.'!B91="","",'1042Bf Données de base trav.'!B91)</f>
        <v/>
      </c>
      <c r="C95" s="403" t="str">
        <f>IF('1042Bf Données de base trav.'!C91="","",'1042Bf Données de base trav.'!C91)</f>
        <v/>
      </c>
      <c r="D95" s="310" t="str">
        <f>IF('1042Bf Données de base trav.'!AJ91="","",'1042Bf Données de base trav.'!AJ91)</f>
        <v/>
      </c>
      <c r="E95" s="306" t="str">
        <f>IF('1042Bf Données de base trav.'!N91="","",'1042Bf Données de base trav.'!N91)</f>
        <v/>
      </c>
      <c r="F95" s="308" t="str">
        <f>IF('1042Bf Données de base trav.'!O91="","",'1042Bf Données de base trav.'!O91)</f>
        <v/>
      </c>
      <c r="G95" s="307" t="str">
        <f>IF('1042Bf Données de base trav.'!P91="","",'1042Bf Données de base trav.'!P91)</f>
        <v/>
      </c>
      <c r="H95" s="311" t="str">
        <f>IF('1042Bf Données de base trav.'!Q91="","",'1042Bf Données de base trav.'!Q91)</f>
        <v/>
      </c>
      <c r="I95" s="312" t="str">
        <f>IF('1042Bf Données de base trav.'!R91="","",'1042Bf Données de base trav.'!R91)</f>
        <v/>
      </c>
      <c r="J95" s="313" t="str">
        <f t="shared" si="27"/>
        <v/>
      </c>
      <c r="K95" s="314" t="str">
        <f t="shared" si="28"/>
        <v/>
      </c>
      <c r="L95" s="315" t="str">
        <f>IF('1042Bf Données de base trav.'!S91="","",'1042Bf Données de base trav.'!S91)</f>
        <v/>
      </c>
      <c r="M95" s="316" t="str">
        <f t="shared" si="44"/>
        <v/>
      </c>
      <c r="N95" s="317" t="str">
        <f t="shared" si="45"/>
        <v/>
      </c>
      <c r="O95" s="318" t="str">
        <f t="shared" si="46"/>
        <v/>
      </c>
      <c r="P95" s="319" t="str">
        <f t="shared" si="47"/>
        <v/>
      </c>
      <c r="Q95" s="309" t="str">
        <f t="shared" si="48"/>
        <v/>
      </c>
      <c r="R95" s="320" t="str">
        <f t="shared" si="49"/>
        <v/>
      </c>
      <c r="S95" s="317" t="str">
        <f t="shared" si="50"/>
        <v/>
      </c>
      <c r="T95" s="315" t="str">
        <f>IF(R95="","",MAX((O95-AR95)*'1042Af Demande'!$B$31,0))</f>
        <v/>
      </c>
      <c r="U95" s="321" t="str">
        <f t="shared" si="51"/>
        <v/>
      </c>
      <c r="V95" s="377"/>
      <c r="W95" s="378"/>
      <c r="X95" s="158" t="str">
        <f>IF('1042Bf Données de base trav.'!M91="","",'1042Bf Données de base trav.'!M91)</f>
        <v/>
      </c>
      <c r="Y95" s="379" t="str">
        <f t="shared" si="29"/>
        <v/>
      </c>
      <c r="Z95" s="380" t="str">
        <f>IF(A95="","",'1042Bf Données de base trav.'!Q91-'1042Bf Données de base trav.'!R91)</f>
        <v/>
      </c>
      <c r="AA95" s="380" t="str">
        <f t="shared" si="30"/>
        <v/>
      </c>
      <c r="AB95" s="381" t="str">
        <f t="shared" si="31"/>
        <v/>
      </c>
      <c r="AC95" s="381" t="str">
        <f t="shared" si="32"/>
        <v/>
      </c>
      <c r="AD95" s="381" t="str">
        <f t="shared" si="33"/>
        <v/>
      </c>
      <c r="AE95" s="382" t="str">
        <f t="shared" si="34"/>
        <v/>
      </c>
      <c r="AF95" s="382" t="str">
        <f>IF(K95="","",K95*AF$8 - MAX('1042Bf Données de base trav.'!S91-M95,0))</f>
        <v/>
      </c>
      <c r="AG95" s="382" t="str">
        <f t="shared" si="35"/>
        <v/>
      </c>
      <c r="AH95" s="382" t="str">
        <f t="shared" si="36"/>
        <v/>
      </c>
      <c r="AI95" s="382" t="str">
        <f t="shared" si="37"/>
        <v/>
      </c>
      <c r="AJ95" s="382" t="str">
        <f>IF(OR($C95="",K95="",O95=""),"",MAX(P95+'1042Bf Données de base trav.'!T91-O95,0))</f>
        <v/>
      </c>
      <c r="AK95" s="382" t="str">
        <f>IF('1042Bf Données de base trav.'!T91="","",'1042Bf Données de base trav.'!T91)</f>
        <v/>
      </c>
      <c r="AL95" s="382" t="str">
        <f t="shared" si="38"/>
        <v/>
      </c>
      <c r="AM95" s="383" t="str">
        <f t="shared" si="39"/>
        <v/>
      </c>
      <c r="AN95" s="384" t="str">
        <f t="shared" si="40"/>
        <v/>
      </c>
      <c r="AO95" s="382" t="str">
        <f t="shared" si="41"/>
        <v/>
      </c>
      <c r="AP95" s="382" t="str">
        <f>IF(E95="","",'1042Bf Données de base trav.'!P91)</f>
        <v/>
      </c>
      <c r="AQ95" s="385">
        <f>IF('1042Bf Données de base trav.'!Y91&gt;0,AG95,0)</f>
        <v>0</v>
      </c>
      <c r="AR95" s="386">
        <f>IF('1042Bf Données de base trav.'!Y91&gt;0,'1042Bf Données de base trav.'!T91,0)</f>
        <v>0</v>
      </c>
      <c r="AS95" s="382" t="str">
        <f t="shared" si="42"/>
        <v/>
      </c>
      <c r="AT95" s="382">
        <f>'1042Bf Données de base trav.'!P91</f>
        <v>0</v>
      </c>
      <c r="AU95" s="382">
        <f t="shared" si="43"/>
        <v>0</v>
      </c>
    </row>
    <row r="96" spans="1:47" s="57" customFormat="1" ht="16.899999999999999" customHeight="1">
      <c r="A96" s="402" t="str">
        <f>IF('1042Bf Données de base trav.'!A92="","",'1042Bf Données de base trav.'!A92)</f>
        <v/>
      </c>
      <c r="B96" s="409" t="str">
        <f>IF('1042Bf Données de base trav.'!B92="","",'1042Bf Données de base trav.'!B92)</f>
        <v/>
      </c>
      <c r="C96" s="403" t="str">
        <f>IF('1042Bf Données de base trav.'!C92="","",'1042Bf Données de base trav.'!C92)</f>
        <v/>
      </c>
      <c r="D96" s="310" t="str">
        <f>IF('1042Bf Données de base trav.'!AJ92="","",'1042Bf Données de base trav.'!AJ92)</f>
        <v/>
      </c>
      <c r="E96" s="306" t="str">
        <f>IF('1042Bf Données de base trav.'!N92="","",'1042Bf Données de base trav.'!N92)</f>
        <v/>
      </c>
      <c r="F96" s="308" t="str">
        <f>IF('1042Bf Données de base trav.'!O92="","",'1042Bf Données de base trav.'!O92)</f>
        <v/>
      </c>
      <c r="G96" s="307" t="str">
        <f>IF('1042Bf Données de base trav.'!P92="","",'1042Bf Données de base trav.'!P92)</f>
        <v/>
      </c>
      <c r="H96" s="311" t="str">
        <f>IF('1042Bf Données de base trav.'!Q92="","",'1042Bf Données de base trav.'!Q92)</f>
        <v/>
      </c>
      <c r="I96" s="312" t="str">
        <f>IF('1042Bf Données de base trav.'!R92="","",'1042Bf Données de base trav.'!R92)</f>
        <v/>
      </c>
      <c r="J96" s="313" t="str">
        <f t="shared" si="27"/>
        <v/>
      </c>
      <c r="K96" s="314" t="str">
        <f t="shared" si="28"/>
        <v/>
      </c>
      <c r="L96" s="315" t="str">
        <f>IF('1042Bf Données de base trav.'!S92="","",'1042Bf Données de base trav.'!S92)</f>
        <v/>
      </c>
      <c r="M96" s="316" t="str">
        <f t="shared" si="44"/>
        <v/>
      </c>
      <c r="N96" s="317" t="str">
        <f t="shared" si="45"/>
        <v/>
      </c>
      <c r="O96" s="318" t="str">
        <f t="shared" si="46"/>
        <v/>
      </c>
      <c r="P96" s="319" t="str">
        <f t="shared" si="47"/>
        <v/>
      </c>
      <c r="Q96" s="309" t="str">
        <f t="shared" si="48"/>
        <v/>
      </c>
      <c r="R96" s="320" t="str">
        <f t="shared" si="49"/>
        <v/>
      </c>
      <c r="S96" s="317" t="str">
        <f t="shared" si="50"/>
        <v/>
      </c>
      <c r="T96" s="315" t="str">
        <f>IF(R96="","",MAX((O96-AR96)*'1042Af Demande'!$B$31,0))</f>
        <v/>
      </c>
      <c r="U96" s="321" t="str">
        <f t="shared" si="51"/>
        <v/>
      </c>
      <c r="V96" s="377"/>
      <c r="W96" s="378"/>
      <c r="X96" s="158" t="str">
        <f>IF('1042Bf Données de base trav.'!M92="","",'1042Bf Données de base trav.'!M92)</f>
        <v/>
      </c>
      <c r="Y96" s="379" t="str">
        <f t="shared" si="29"/>
        <v/>
      </c>
      <c r="Z96" s="380" t="str">
        <f>IF(A96="","",'1042Bf Données de base trav.'!Q92-'1042Bf Données de base trav.'!R92)</f>
        <v/>
      </c>
      <c r="AA96" s="380" t="str">
        <f t="shared" si="30"/>
        <v/>
      </c>
      <c r="AB96" s="381" t="str">
        <f t="shared" si="31"/>
        <v/>
      </c>
      <c r="AC96" s="381" t="str">
        <f t="shared" si="32"/>
        <v/>
      </c>
      <c r="AD96" s="381" t="str">
        <f t="shared" si="33"/>
        <v/>
      </c>
      <c r="AE96" s="382" t="str">
        <f t="shared" si="34"/>
        <v/>
      </c>
      <c r="AF96" s="382" t="str">
        <f>IF(K96="","",K96*AF$8 - MAX('1042Bf Données de base trav.'!S92-M96,0))</f>
        <v/>
      </c>
      <c r="AG96" s="382" t="str">
        <f t="shared" si="35"/>
        <v/>
      </c>
      <c r="AH96" s="382" t="str">
        <f t="shared" si="36"/>
        <v/>
      </c>
      <c r="AI96" s="382" t="str">
        <f t="shared" si="37"/>
        <v/>
      </c>
      <c r="AJ96" s="382" t="str">
        <f>IF(OR($C96="",K96="",O96=""),"",MAX(P96+'1042Bf Données de base trav.'!T92-O96,0))</f>
        <v/>
      </c>
      <c r="AK96" s="382" t="str">
        <f>IF('1042Bf Données de base trav.'!T92="","",'1042Bf Données de base trav.'!T92)</f>
        <v/>
      </c>
      <c r="AL96" s="382" t="str">
        <f t="shared" si="38"/>
        <v/>
      </c>
      <c r="AM96" s="383" t="str">
        <f t="shared" si="39"/>
        <v/>
      </c>
      <c r="AN96" s="384" t="str">
        <f t="shared" si="40"/>
        <v/>
      </c>
      <c r="AO96" s="382" t="str">
        <f t="shared" si="41"/>
        <v/>
      </c>
      <c r="AP96" s="382" t="str">
        <f>IF(E96="","",'1042Bf Données de base trav.'!P92)</f>
        <v/>
      </c>
      <c r="AQ96" s="385">
        <f>IF('1042Bf Données de base trav.'!Y92&gt;0,AG96,0)</f>
        <v>0</v>
      </c>
      <c r="AR96" s="386">
        <f>IF('1042Bf Données de base trav.'!Y92&gt;0,'1042Bf Données de base trav.'!T92,0)</f>
        <v>0</v>
      </c>
      <c r="AS96" s="382" t="str">
        <f t="shared" si="42"/>
        <v/>
      </c>
      <c r="AT96" s="382">
        <f>'1042Bf Données de base trav.'!P92</f>
        <v>0</v>
      </c>
      <c r="AU96" s="382">
        <f t="shared" si="43"/>
        <v>0</v>
      </c>
    </row>
    <row r="97" spans="1:47" s="57" customFormat="1" ht="16.899999999999999" customHeight="1">
      <c r="A97" s="402" t="str">
        <f>IF('1042Bf Données de base trav.'!A93="","",'1042Bf Données de base trav.'!A93)</f>
        <v/>
      </c>
      <c r="B97" s="409" t="str">
        <f>IF('1042Bf Données de base trav.'!B93="","",'1042Bf Données de base trav.'!B93)</f>
        <v/>
      </c>
      <c r="C97" s="403" t="str">
        <f>IF('1042Bf Données de base trav.'!C93="","",'1042Bf Données de base trav.'!C93)</f>
        <v/>
      </c>
      <c r="D97" s="310" t="str">
        <f>IF('1042Bf Données de base trav.'!AJ93="","",'1042Bf Données de base trav.'!AJ93)</f>
        <v/>
      </c>
      <c r="E97" s="306" t="str">
        <f>IF('1042Bf Données de base trav.'!N93="","",'1042Bf Données de base trav.'!N93)</f>
        <v/>
      </c>
      <c r="F97" s="308" t="str">
        <f>IF('1042Bf Données de base trav.'!O93="","",'1042Bf Données de base trav.'!O93)</f>
        <v/>
      </c>
      <c r="G97" s="307" t="str">
        <f>IF('1042Bf Données de base trav.'!P93="","",'1042Bf Données de base trav.'!P93)</f>
        <v/>
      </c>
      <c r="H97" s="311" t="str">
        <f>IF('1042Bf Données de base trav.'!Q93="","",'1042Bf Données de base trav.'!Q93)</f>
        <v/>
      </c>
      <c r="I97" s="312" t="str">
        <f>IF('1042Bf Données de base trav.'!R93="","",'1042Bf Données de base trav.'!R93)</f>
        <v/>
      </c>
      <c r="J97" s="313" t="str">
        <f t="shared" si="27"/>
        <v/>
      </c>
      <c r="K97" s="314" t="str">
        <f t="shared" si="28"/>
        <v/>
      </c>
      <c r="L97" s="315" t="str">
        <f>IF('1042Bf Données de base trav.'!S93="","",'1042Bf Données de base trav.'!S93)</f>
        <v/>
      </c>
      <c r="M97" s="316" t="str">
        <f t="shared" si="44"/>
        <v/>
      </c>
      <c r="N97" s="317" t="str">
        <f t="shared" si="45"/>
        <v/>
      </c>
      <c r="O97" s="318" t="str">
        <f t="shared" si="46"/>
        <v/>
      </c>
      <c r="P97" s="319" t="str">
        <f t="shared" si="47"/>
        <v/>
      </c>
      <c r="Q97" s="309" t="str">
        <f t="shared" si="48"/>
        <v/>
      </c>
      <c r="R97" s="320" t="str">
        <f t="shared" si="49"/>
        <v/>
      </c>
      <c r="S97" s="317" t="str">
        <f t="shared" si="50"/>
        <v/>
      </c>
      <c r="T97" s="315" t="str">
        <f>IF(R97="","",MAX((O97-AR97)*'1042Af Demande'!$B$31,0))</f>
        <v/>
      </c>
      <c r="U97" s="321" t="str">
        <f t="shared" si="51"/>
        <v/>
      </c>
      <c r="V97" s="377"/>
      <c r="W97" s="378"/>
      <c r="X97" s="158" t="str">
        <f>IF('1042Bf Données de base trav.'!M93="","",'1042Bf Données de base trav.'!M93)</f>
        <v/>
      </c>
      <c r="Y97" s="379" t="str">
        <f t="shared" si="29"/>
        <v/>
      </c>
      <c r="Z97" s="380" t="str">
        <f>IF(A97="","",'1042Bf Données de base trav.'!Q93-'1042Bf Données de base trav.'!R93)</f>
        <v/>
      </c>
      <c r="AA97" s="380" t="str">
        <f t="shared" si="30"/>
        <v/>
      </c>
      <c r="AB97" s="381" t="str">
        <f t="shared" si="31"/>
        <v/>
      </c>
      <c r="AC97" s="381" t="str">
        <f t="shared" si="32"/>
        <v/>
      </c>
      <c r="AD97" s="381" t="str">
        <f t="shared" si="33"/>
        <v/>
      </c>
      <c r="AE97" s="382" t="str">
        <f t="shared" si="34"/>
        <v/>
      </c>
      <c r="AF97" s="382" t="str">
        <f>IF(K97="","",K97*AF$8 - MAX('1042Bf Données de base trav.'!S93-M97,0))</f>
        <v/>
      </c>
      <c r="AG97" s="382" t="str">
        <f t="shared" si="35"/>
        <v/>
      </c>
      <c r="AH97" s="382" t="str">
        <f t="shared" si="36"/>
        <v/>
      </c>
      <c r="AI97" s="382" t="str">
        <f t="shared" si="37"/>
        <v/>
      </c>
      <c r="AJ97" s="382" t="str">
        <f>IF(OR($C97="",K97="",O97=""),"",MAX(P97+'1042Bf Données de base trav.'!T93-O97,0))</f>
        <v/>
      </c>
      <c r="AK97" s="382" t="str">
        <f>IF('1042Bf Données de base trav.'!T93="","",'1042Bf Données de base trav.'!T93)</f>
        <v/>
      </c>
      <c r="AL97" s="382" t="str">
        <f t="shared" si="38"/>
        <v/>
      </c>
      <c r="AM97" s="383" t="str">
        <f t="shared" si="39"/>
        <v/>
      </c>
      <c r="AN97" s="384" t="str">
        <f t="shared" si="40"/>
        <v/>
      </c>
      <c r="AO97" s="382" t="str">
        <f t="shared" si="41"/>
        <v/>
      </c>
      <c r="AP97" s="382" t="str">
        <f>IF(E97="","",'1042Bf Données de base trav.'!P93)</f>
        <v/>
      </c>
      <c r="AQ97" s="385">
        <f>IF('1042Bf Données de base trav.'!Y93&gt;0,AG97,0)</f>
        <v>0</v>
      </c>
      <c r="AR97" s="386">
        <f>IF('1042Bf Données de base trav.'!Y93&gt;0,'1042Bf Données de base trav.'!T93,0)</f>
        <v>0</v>
      </c>
      <c r="AS97" s="382" t="str">
        <f t="shared" si="42"/>
        <v/>
      </c>
      <c r="AT97" s="382">
        <f>'1042Bf Données de base trav.'!P93</f>
        <v>0</v>
      </c>
      <c r="AU97" s="382">
        <f t="shared" si="43"/>
        <v>0</v>
      </c>
    </row>
    <row r="98" spans="1:47" s="57" customFormat="1" ht="16.899999999999999" customHeight="1">
      <c r="A98" s="402" t="str">
        <f>IF('1042Bf Données de base trav.'!A94="","",'1042Bf Données de base trav.'!A94)</f>
        <v/>
      </c>
      <c r="B98" s="409" t="str">
        <f>IF('1042Bf Données de base trav.'!B94="","",'1042Bf Données de base trav.'!B94)</f>
        <v/>
      </c>
      <c r="C98" s="403" t="str">
        <f>IF('1042Bf Données de base trav.'!C94="","",'1042Bf Données de base trav.'!C94)</f>
        <v/>
      </c>
      <c r="D98" s="310" t="str">
        <f>IF('1042Bf Données de base trav.'!AJ94="","",'1042Bf Données de base trav.'!AJ94)</f>
        <v/>
      </c>
      <c r="E98" s="306" t="str">
        <f>IF('1042Bf Données de base trav.'!N94="","",'1042Bf Données de base trav.'!N94)</f>
        <v/>
      </c>
      <c r="F98" s="308" t="str">
        <f>IF('1042Bf Données de base trav.'!O94="","",'1042Bf Données de base trav.'!O94)</f>
        <v/>
      </c>
      <c r="G98" s="307" t="str">
        <f>IF('1042Bf Données de base trav.'!P94="","",'1042Bf Données de base trav.'!P94)</f>
        <v/>
      </c>
      <c r="H98" s="311" t="str">
        <f>IF('1042Bf Données de base trav.'!Q94="","",'1042Bf Données de base trav.'!Q94)</f>
        <v/>
      </c>
      <c r="I98" s="312" t="str">
        <f>IF('1042Bf Données de base trav.'!R94="","",'1042Bf Données de base trav.'!R94)</f>
        <v/>
      </c>
      <c r="J98" s="313" t="str">
        <f t="shared" si="27"/>
        <v/>
      </c>
      <c r="K98" s="314" t="str">
        <f t="shared" si="28"/>
        <v/>
      </c>
      <c r="L98" s="315" t="str">
        <f>IF('1042Bf Données de base trav.'!S94="","",'1042Bf Données de base trav.'!S94)</f>
        <v/>
      </c>
      <c r="M98" s="316" t="str">
        <f t="shared" si="44"/>
        <v/>
      </c>
      <c r="N98" s="317" t="str">
        <f t="shared" si="45"/>
        <v/>
      </c>
      <c r="O98" s="318" t="str">
        <f t="shared" si="46"/>
        <v/>
      </c>
      <c r="P98" s="319" t="str">
        <f t="shared" si="47"/>
        <v/>
      </c>
      <c r="Q98" s="309" t="str">
        <f t="shared" si="48"/>
        <v/>
      </c>
      <c r="R98" s="320" t="str">
        <f t="shared" si="49"/>
        <v/>
      </c>
      <c r="S98" s="317" t="str">
        <f t="shared" si="50"/>
        <v/>
      </c>
      <c r="T98" s="315" t="str">
        <f>IF(R98="","",MAX((O98-AR98)*'1042Af Demande'!$B$31,0))</f>
        <v/>
      </c>
      <c r="U98" s="321" t="str">
        <f t="shared" si="51"/>
        <v/>
      </c>
      <c r="V98" s="377"/>
      <c r="W98" s="378"/>
      <c r="X98" s="158" t="str">
        <f>IF('1042Bf Données de base trav.'!M94="","",'1042Bf Données de base trav.'!M94)</f>
        <v/>
      </c>
      <c r="Y98" s="379" t="str">
        <f t="shared" si="29"/>
        <v/>
      </c>
      <c r="Z98" s="380" t="str">
        <f>IF(A98="","",'1042Bf Données de base trav.'!Q94-'1042Bf Données de base trav.'!R94)</f>
        <v/>
      </c>
      <c r="AA98" s="380" t="str">
        <f t="shared" si="30"/>
        <v/>
      </c>
      <c r="AB98" s="381" t="str">
        <f t="shared" si="31"/>
        <v/>
      </c>
      <c r="AC98" s="381" t="str">
        <f t="shared" si="32"/>
        <v/>
      </c>
      <c r="AD98" s="381" t="str">
        <f t="shared" si="33"/>
        <v/>
      </c>
      <c r="AE98" s="382" t="str">
        <f t="shared" si="34"/>
        <v/>
      </c>
      <c r="AF98" s="382" t="str">
        <f>IF(K98="","",K98*AF$8 - MAX('1042Bf Données de base trav.'!S94-M98,0))</f>
        <v/>
      </c>
      <c r="AG98" s="382" t="str">
        <f t="shared" si="35"/>
        <v/>
      </c>
      <c r="AH98" s="382" t="str">
        <f t="shared" si="36"/>
        <v/>
      </c>
      <c r="AI98" s="382" t="str">
        <f t="shared" si="37"/>
        <v/>
      </c>
      <c r="AJ98" s="382" t="str">
        <f>IF(OR($C98="",K98="",O98=""),"",MAX(P98+'1042Bf Données de base trav.'!T94-O98,0))</f>
        <v/>
      </c>
      <c r="AK98" s="382" t="str">
        <f>IF('1042Bf Données de base trav.'!T94="","",'1042Bf Données de base trav.'!T94)</f>
        <v/>
      </c>
      <c r="AL98" s="382" t="str">
        <f t="shared" si="38"/>
        <v/>
      </c>
      <c r="AM98" s="383" t="str">
        <f t="shared" si="39"/>
        <v/>
      </c>
      <c r="AN98" s="384" t="str">
        <f t="shared" si="40"/>
        <v/>
      </c>
      <c r="AO98" s="382" t="str">
        <f t="shared" si="41"/>
        <v/>
      </c>
      <c r="AP98" s="382" t="str">
        <f>IF(E98="","",'1042Bf Données de base trav.'!P94)</f>
        <v/>
      </c>
      <c r="AQ98" s="385">
        <f>IF('1042Bf Données de base trav.'!Y94&gt;0,AG98,0)</f>
        <v>0</v>
      </c>
      <c r="AR98" s="386">
        <f>IF('1042Bf Données de base trav.'!Y94&gt;0,'1042Bf Données de base trav.'!T94,0)</f>
        <v>0</v>
      </c>
      <c r="AS98" s="382" t="str">
        <f t="shared" si="42"/>
        <v/>
      </c>
      <c r="AT98" s="382">
        <f>'1042Bf Données de base trav.'!P94</f>
        <v>0</v>
      </c>
      <c r="AU98" s="382">
        <f t="shared" si="43"/>
        <v>0</v>
      </c>
    </row>
    <row r="99" spans="1:47" s="57" customFormat="1" ht="16.899999999999999" customHeight="1">
      <c r="A99" s="402" t="str">
        <f>IF('1042Bf Données de base trav.'!A95="","",'1042Bf Données de base trav.'!A95)</f>
        <v/>
      </c>
      <c r="B99" s="409" t="str">
        <f>IF('1042Bf Données de base trav.'!B95="","",'1042Bf Données de base trav.'!B95)</f>
        <v/>
      </c>
      <c r="C99" s="403" t="str">
        <f>IF('1042Bf Données de base trav.'!C95="","",'1042Bf Données de base trav.'!C95)</f>
        <v/>
      </c>
      <c r="D99" s="310" t="str">
        <f>IF('1042Bf Données de base trav.'!AJ95="","",'1042Bf Données de base trav.'!AJ95)</f>
        <v/>
      </c>
      <c r="E99" s="306" t="str">
        <f>IF('1042Bf Données de base trav.'!N95="","",'1042Bf Données de base trav.'!N95)</f>
        <v/>
      </c>
      <c r="F99" s="308" t="str">
        <f>IF('1042Bf Données de base trav.'!O95="","",'1042Bf Données de base trav.'!O95)</f>
        <v/>
      </c>
      <c r="G99" s="307" t="str">
        <f>IF('1042Bf Données de base trav.'!P95="","",'1042Bf Données de base trav.'!P95)</f>
        <v/>
      </c>
      <c r="H99" s="311" t="str">
        <f>IF('1042Bf Données de base trav.'!Q95="","",'1042Bf Données de base trav.'!Q95)</f>
        <v/>
      </c>
      <c r="I99" s="312" t="str">
        <f>IF('1042Bf Données de base trav.'!R95="","",'1042Bf Données de base trav.'!R95)</f>
        <v/>
      </c>
      <c r="J99" s="313" t="str">
        <f t="shared" si="27"/>
        <v/>
      </c>
      <c r="K99" s="314" t="str">
        <f t="shared" si="28"/>
        <v/>
      </c>
      <c r="L99" s="315" t="str">
        <f>IF('1042Bf Données de base trav.'!S95="","",'1042Bf Données de base trav.'!S95)</f>
        <v/>
      </c>
      <c r="M99" s="316" t="str">
        <f t="shared" si="44"/>
        <v/>
      </c>
      <c r="N99" s="317" t="str">
        <f t="shared" si="45"/>
        <v/>
      </c>
      <c r="O99" s="318" t="str">
        <f t="shared" si="46"/>
        <v/>
      </c>
      <c r="P99" s="319" t="str">
        <f t="shared" si="47"/>
        <v/>
      </c>
      <c r="Q99" s="309" t="str">
        <f t="shared" si="48"/>
        <v/>
      </c>
      <c r="R99" s="320" t="str">
        <f t="shared" si="49"/>
        <v/>
      </c>
      <c r="S99" s="317" t="str">
        <f t="shared" si="50"/>
        <v/>
      </c>
      <c r="T99" s="315" t="str">
        <f>IF(R99="","",MAX((O99-AR99)*'1042Af Demande'!$B$31,0))</f>
        <v/>
      </c>
      <c r="U99" s="321" t="str">
        <f t="shared" si="51"/>
        <v/>
      </c>
      <c r="V99" s="377"/>
      <c r="W99" s="378"/>
      <c r="X99" s="158" t="str">
        <f>IF('1042Bf Données de base trav.'!M95="","",'1042Bf Données de base trav.'!M95)</f>
        <v/>
      </c>
      <c r="Y99" s="379" t="str">
        <f t="shared" si="29"/>
        <v/>
      </c>
      <c r="Z99" s="380" t="str">
        <f>IF(A99="","",'1042Bf Données de base trav.'!Q95-'1042Bf Données de base trav.'!R95)</f>
        <v/>
      </c>
      <c r="AA99" s="380" t="str">
        <f t="shared" si="30"/>
        <v/>
      </c>
      <c r="AB99" s="381" t="str">
        <f t="shared" si="31"/>
        <v/>
      </c>
      <c r="AC99" s="381" t="str">
        <f t="shared" si="32"/>
        <v/>
      </c>
      <c r="AD99" s="381" t="str">
        <f t="shared" si="33"/>
        <v/>
      </c>
      <c r="AE99" s="382" t="str">
        <f t="shared" si="34"/>
        <v/>
      </c>
      <c r="AF99" s="382" t="str">
        <f>IF(K99="","",K99*AF$8 - MAX('1042Bf Données de base trav.'!S95-M99,0))</f>
        <v/>
      </c>
      <c r="AG99" s="382" t="str">
        <f t="shared" si="35"/>
        <v/>
      </c>
      <c r="AH99" s="382" t="str">
        <f t="shared" si="36"/>
        <v/>
      </c>
      <c r="AI99" s="382" t="str">
        <f t="shared" si="37"/>
        <v/>
      </c>
      <c r="AJ99" s="382" t="str">
        <f>IF(OR($C99="",K99="",O99=""),"",MAX(P99+'1042Bf Données de base trav.'!T95-O99,0))</f>
        <v/>
      </c>
      <c r="AK99" s="382" t="str">
        <f>IF('1042Bf Données de base trav.'!T95="","",'1042Bf Données de base trav.'!T95)</f>
        <v/>
      </c>
      <c r="AL99" s="382" t="str">
        <f t="shared" si="38"/>
        <v/>
      </c>
      <c r="AM99" s="383" t="str">
        <f t="shared" si="39"/>
        <v/>
      </c>
      <c r="AN99" s="384" t="str">
        <f t="shared" si="40"/>
        <v/>
      </c>
      <c r="AO99" s="382" t="str">
        <f t="shared" si="41"/>
        <v/>
      </c>
      <c r="AP99" s="382" t="str">
        <f>IF(E99="","",'1042Bf Données de base trav.'!P95)</f>
        <v/>
      </c>
      <c r="AQ99" s="385">
        <f>IF('1042Bf Données de base trav.'!Y95&gt;0,AG99,0)</f>
        <v>0</v>
      </c>
      <c r="AR99" s="386">
        <f>IF('1042Bf Données de base trav.'!Y95&gt;0,'1042Bf Données de base trav.'!T95,0)</f>
        <v>0</v>
      </c>
      <c r="AS99" s="382" t="str">
        <f t="shared" si="42"/>
        <v/>
      </c>
      <c r="AT99" s="382">
        <f>'1042Bf Données de base trav.'!P95</f>
        <v>0</v>
      </c>
      <c r="AU99" s="382">
        <f t="shared" si="43"/>
        <v>0</v>
      </c>
    </row>
    <row r="100" spans="1:47" s="57" customFormat="1" ht="16.899999999999999" customHeight="1">
      <c r="A100" s="402" t="str">
        <f>IF('1042Bf Données de base trav.'!A96="","",'1042Bf Données de base trav.'!A96)</f>
        <v/>
      </c>
      <c r="B100" s="409" t="str">
        <f>IF('1042Bf Données de base trav.'!B96="","",'1042Bf Données de base trav.'!B96)</f>
        <v/>
      </c>
      <c r="C100" s="403" t="str">
        <f>IF('1042Bf Données de base trav.'!C96="","",'1042Bf Données de base trav.'!C96)</f>
        <v/>
      </c>
      <c r="D100" s="310" t="str">
        <f>IF('1042Bf Données de base trav.'!AJ96="","",'1042Bf Données de base trav.'!AJ96)</f>
        <v/>
      </c>
      <c r="E100" s="306" t="str">
        <f>IF('1042Bf Données de base trav.'!N96="","",'1042Bf Données de base trav.'!N96)</f>
        <v/>
      </c>
      <c r="F100" s="308" t="str">
        <f>IF('1042Bf Données de base trav.'!O96="","",'1042Bf Données de base trav.'!O96)</f>
        <v/>
      </c>
      <c r="G100" s="307" t="str">
        <f>IF('1042Bf Données de base trav.'!P96="","",'1042Bf Données de base trav.'!P96)</f>
        <v/>
      </c>
      <c r="H100" s="311" t="str">
        <f>IF('1042Bf Données de base trav.'!Q96="","",'1042Bf Données de base trav.'!Q96)</f>
        <v/>
      </c>
      <c r="I100" s="312" t="str">
        <f>IF('1042Bf Données de base trav.'!R96="","",'1042Bf Données de base trav.'!R96)</f>
        <v/>
      </c>
      <c r="J100" s="313" t="str">
        <f t="shared" si="27"/>
        <v/>
      </c>
      <c r="K100" s="314" t="str">
        <f t="shared" si="28"/>
        <v/>
      </c>
      <c r="L100" s="315" t="str">
        <f>IF('1042Bf Données de base trav.'!S96="","",'1042Bf Données de base trav.'!S96)</f>
        <v/>
      </c>
      <c r="M100" s="316" t="str">
        <f t="shared" si="44"/>
        <v/>
      </c>
      <c r="N100" s="317" t="str">
        <f t="shared" si="45"/>
        <v/>
      </c>
      <c r="O100" s="318" t="str">
        <f t="shared" si="46"/>
        <v/>
      </c>
      <c r="P100" s="319" t="str">
        <f t="shared" si="47"/>
        <v/>
      </c>
      <c r="Q100" s="309" t="str">
        <f t="shared" si="48"/>
        <v/>
      </c>
      <c r="R100" s="320" t="str">
        <f t="shared" si="49"/>
        <v/>
      </c>
      <c r="S100" s="317" t="str">
        <f t="shared" si="50"/>
        <v/>
      </c>
      <c r="T100" s="315" t="str">
        <f>IF(R100="","",MAX((O100-AR100)*'1042Af Demande'!$B$31,0))</f>
        <v/>
      </c>
      <c r="U100" s="321" t="str">
        <f t="shared" si="51"/>
        <v/>
      </c>
      <c r="V100" s="377"/>
      <c r="W100" s="378"/>
      <c r="X100" s="158" t="str">
        <f>IF('1042Bf Données de base trav.'!M96="","",'1042Bf Données de base trav.'!M96)</f>
        <v/>
      </c>
      <c r="Y100" s="379" t="str">
        <f t="shared" si="29"/>
        <v/>
      </c>
      <c r="Z100" s="380" t="str">
        <f>IF(A100="","",'1042Bf Données de base trav.'!Q96-'1042Bf Données de base trav.'!R96)</f>
        <v/>
      </c>
      <c r="AA100" s="380" t="str">
        <f t="shared" si="30"/>
        <v/>
      </c>
      <c r="AB100" s="381" t="str">
        <f t="shared" si="31"/>
        <v/>
      </c>
      <c r="AC100" s="381" t="str">
        <f t="shared" si="32"/>
        <v/>
      </c>
      <c r="AD100" s="381" t="str">
        <f t="shared" si="33"/>
        <v/>
      </c>
      <c r="AE100" s="382" t="str">
        <f t="shared" si="34"/>
        <v/>
      </c>
      <c r="AF100" s="382" t="str">
        <f>IF(K100="","",K100*AF$8 - MAX('1042Bf Données de base trav.'!S96-M100,0))</f>
        <v/>
      </c>
      <c r="AG100" s="382" t="str">
        <f t="shared" si="35"/>
        <v/>
      </c>
      <c r="AH100" s="382" t="str">
        <f t="shared" si="36"/>
        <v/>
      </c>
      <c r="AI100" s="382" t="str">
        <f t="shared" si="37"/>
        <v/>
      </c>
      <c r="AJ100" s="382" t="str">
        <f>IF(OR($C100="",K100="",O100=""),"",MAX(P100+'1042Bf Données de base trav.'!T96-O100,0))</f>
        <v/>
      </c>
      <c r="AK100" s="382" t="str">
        <f>IF('1042Bf Données de base trav.'!T96="","",'1042Bf Données de base trav.'!T96)</f>
        <v/>
      </c>
      <c r="AL100" s="382" t="str">
        <f t="shared" si="38"/>
        <v/>
      </c>
      <c r="AM100" s="383" t="str">
        <f t="shared" si="39"/>
        <v/>
      </c>
      <c r="AN100" s="384" t="str">
        <f t="shared" si="40"/>
        <v/>
      </c>
      <c r="AO100" s="382" t="str">
        <f t="shared" si="41"/>
        <v/>
      </c>
      <c r="AP100" s="382" t="str">
        <f>IF(E100="","",'1042Bf Données de base trav.'!P96)</f>
        <v/>
      </c>
      <c r="AQ100" s="385">
        <f>IF('1042Bf Données de base trav.'!Y96&gt;0,AG100,0)</f>
        <v>0</v>
      </c>
      <c r="AR100" s="386">
        <f>IF('1042Bf Données de base trav.'!Y96&gt;0,'1042Bf Données de base trav.'!T96,0)</f>
        <v>0</v>
      </c>
      <c r="AS100" s="382" t="str">
        <f t="shared" si="42"/>
        <v/>
      </c>
      <c r="AT100" s="382">
        <f>'1042Bf Données de base trav.'!P96</f>
        <v>0</v>
      </c>
      <c r="AU100" s="382">
        <f t="shared" si="43"/>
        <v>0</v>
      </c>
    </row>
    <row r="101" spans="1:47" s="57" customFormat="1" ht="16.899999999999999" customHeight="1">
      <c r="A101" s="402" t="str">
        <f>IF('1042Bf Données de base trav.'!A97="","",'1042Bf Données de base trav.'!A97)</f>
        <v/>
      </c>
      <c r="B101" s="409" t="str">
        <f>IF('1042Bf Données de base trav.'!B97="","",'1042Bf Données de base trav.'!B97)</f>
        <v/>
      </c>
      <c r="C101" s="403" t="str">
        <f>IF('1042Bf Données de base trav.'!C97="","",'1042Bf Données de base trav.'!C97)</f>
        <v/>
      </c>
      <c r="D101" s="310" t="str">
        <f>IF('1042Bf Données de base trav.'!AJ97="","",'1042Bf Données de base trav.'!AJ97)</f>
        <v/>
      </c>
      <c r="E101" s="306" t="str">
        <f>IF('1042Bf Données de base trav.'!N97="","",'1042Bf Données de base trav.'!N97)</f>
        <v/>
      </c>
      <c r="F101" s="308" t="str">
        <f>IF('1042Bf Données de base trav.'!O97="","",'1042Bf Données de base trav.'!O97)</f>
        <v/>
      </c>
      <c r="G101" s="307" t="str">
        <f>IF('1042Bf Données de base trav.'!P97="","",'1042Bf Données de base trav.'!P97)</f>
        <v/>
      </c>
      <c r="H101" s="311" t="str">
        <f>IF('1042Bf Données de base trav.'!Q97="","",'1042Bf Données de base trav.'!Q97)</f>
        <v/>
      </c>
      <c r="I101" s="312" t="str">
        <f>IF('1042Bf Données de base trav.'!R97="","",'1042Bf Données de base trav.'!R97)</f>
        <v/>
      </c>
      <c r="J101" s="313" t="str">
        <f t="shared" si="27"/>
        <v/>
      </c>
      <c r="K101" s="314" t="str">
        <f t="shared" si="28"/>
        <v/>
      </c>
      <c r="L101" s="315" t="str">
        <f>IF('1042Bf Données de base trav.'!S97="","",'1042Bf Données de base trav.'!S97)</f>
        <v/>
      </c>
      <c r="M101" s="316" t="str">
        <f t="shared" si="44"/>
        <v/>
      </c>
      <c r="N101" s="317" t="str">
        <f t="shared" si="45"/>
        <v/>
      </c>
      <c r="O101" s="318" t="str">
        <f t="shared" si="46"/>
        <v/>
      </c>
      <c r="P101" s="319" t="str">
        <f t="shared" si="47"/>
        <v/>
      </c>
      <c r="Q101" s="309" t="str">
        <f t="shared" si="48"/>
        <v/>
      </c>
      <c r="R101" s="320" t="str">
        <f t="shared" si="49"/>
        <v/>
      </c>
      <c r="S101" s="317" t="str">
        <f t="shared" si="50"/>
        <v/>
      </c>
      <c r="T101" s="315" t="str">
        <f>IF(R101="","",MAX((O101-AR101)*'1042Af Demande'!$B$31,0))</f>
        <v/>
      </c>
      <c r="U101" s="321" t="str">
        <f t="shared" si="51"/>
        <v/>
      </c>
      <c r="V101" s="377"/>
      <c r="W101" s="378"/>
      <c r="X101" s="158" t="str">
        <f>IF('1042Bf Données de base trav.'!M97="","",'1042Bf Données de base trav.'!M97)</f>
        <v/>
      </c>
      <c r="Y101" s="379" t="str">
        <f t="shared" si="29"/>
        <v/>
      </c>
      <c r="Z101" s="380" t="str">
        <f>IF(A101="","",'1042Bf Données de base trav.'!Q97-'1042Bf Données de base trav.'!R97)</f>
        <v/>
      </c>
      <c r="AA101" s="380" t="str">
        <f t="shared" si="30"/>
        <v/>
      </c>
      <c r="AB101" s="381" t="str">
        <f t="shared" si="31"/>
        <v/>
      </c>
      <c r="AC101" s="381" t="str">
        <f t="shared" si="32"/>
        <v/>
      </c>
      <c r="AD101" s="381" t="str">
        <f t="shared" si="33"/>
        <v/>
      </c>
      <c r="AE101" s="382" t="str">
        <f t="shared" si="34"/>
        <v/>
      </c>
      <c r="AF101" s="382" t="str">
        <f>IF(K101="","",K101*AF$8 - MAX('1042Bf Données de base trav.'!S97-M101,0))</f>
        <v/>
      </c>
      <c r="AG101" s="382" t="str">
        <f t="shared" si="35"/>
        <v/>
      </c>
      <c r="AH101" s="382" t="str">
        <f t="shared" si="36"/>
        <v/>
      </c>
      <c r="AI101" s="382" t="str">
        <f t="shared" si="37"/>
        <v/>
      </c>
      <c r="AJ101" s="382" t="str">
        <f>IF(OR($C101="",K101="",O101=""),"",MAX(P101+'1042Bf Données de base trav.'!T97-O101,0))</f>
        <v/>
      </c>
      <c r="AK101" s="382" t="str">
        <f>IF('1042Bf Données de base trav.'!T97="","",'1042Bf Données de base trav.'!T97)</f>
        <v/>
      </c>
      <c r="AL101" s="382" t="str">
        <f t="shared" si="38"/>
        <v/>
      </c>
      <c r="AM101" s="383" t="str">
        <f t="shared" si="39"/>
        <v/>
      </c>
      <c r="AN101" s="384" t="str">
        <f t="shared" si="40"/>
        <v/>
      </c>
      <c r="AO101" s="382" t="str">
        <f t="shared" si="41"/>
        <v/>
      </c>
      <c r="AP101" s="382" t="str">
        <f>IF(E101="","",'1042Bf Données de base trav.'!P97)</f>
        <v/>
      </c>
      <c r="AQ101" s="385">
        <f>IF('1042Bf Données de base trav.'!Y97&gt;0,AG101,0)</f>
        <v>0</v>
      </c>
      <c r="AR101" s="386">
        <f>IF('1042Bf Données de base trav.'!Y97&gt;0,'1042Bf Données de base trav.'!T97,0)</f>
        <v>0</v>
      </c>
      <c r="AS101" s="382" t="str">
        <f t="shared" si="42"/>
        <v/>
      </c>
      <c r="AT101" s="382">
        <f>'1042Bf Données de base trav.'!P97</f>
        <v>0</v>
      </c>
      <c r="AU101" s="382">
        <f t="shared" si="43"/>
        <v>0</v>
      </c>
    </row>
    <row r="102" spans="1:47" s="57" customFormat="1" ht="16.899999999999999" customHeight="1">
      <c r="A102" s="402" t="str">
        <f>IF('1042Bf Données de base trav.'!A98="","",'1042Bf Données de base trav.'!A98)</f>
        <v/>
      </c>
      <c r="B102" s="409" t="str">
        <f>IF('1042Bf Données de base trav.'!B98="","",'1042Bf Données de base trav.'!B98)</f>
        <v/>
      </c>
      <c r="C102" s="403" t="str">
        <f>IF('1042Bf Données de base trav.'!C98="","",'1042Bf Données de base trav.'!C98)</f>
        <v/>
      </c>
      <c r="D102" s="310" t="str">
        <f>IF('1042Bf Données de base trav.'!AJ98="","",'1042Bf Données de base trav.'!AJ98)</f>
        <v/>
      </c>
      <c r="E102" s="306" t="str">
        <f>IF('1042Bf Données de base trav.'!N98="","",'1042Bf Données de base trav.'!N98)</f>
        <v/>
      </c>
      <c r="F102" s="308" t="str">
        <f>IF('1042Bf Données de base trav.'!O98="","",'1042Bf Données de base trav.'!O98)</f>
        <v/>
      </c>
      <c r="G102" s="307" t="str">
        <f>IF('1042Bf Données de base trav.'!P98="","",'1042Bf Données de base trav.'!P98)</f>
        <v/>
      </c>
      <c r="H102" s="311" t="str">
        <f>IF('1042Bf Données de base trav.'!Q98="","",'1042Bf Données de base trav.'!Q98)</f>
        <v/>
      </c>
      <c r="I102" s="312" t="str">
        <f>IF('1042Bf Données de base trav.'!R98="","",'1042Bf Données de base trav.'!R98)</f>
        <v/>
      </c>
      <c r="J102" s="313" t="str">
        <f t="shared" si="27"/>
        <v/>
      </c>
      <c r="K102" s="314" t="str">
        <f t="shared" si="28"/>
        <v/>
      </c>
      <c r="L102" s="315" t="str">
        <f>IF('1042Bf Données de base trav.'!S98="","",'1042Bf Données de base trav.'!S98)</f>
        <v/>
      </c>
      <c r="M102" s="316" t="str">
        <f t="shared" si="44"/>
        <v/>
      </c>
      <c r="N102" s="317" t="str">
        <f t="shared" si="45"/>
        <v/>
      </c>
      <c r="O102" s="318" t="str">
        <f t="shared" si="46"/>
        <v/>
      </c>
      <c r="P102" s="319" t="str">
        <f t="shared" si="47"/>
        <v/>
      </c>
      <c r="Q102" s="309" t="str">
        <f t="shared" si="48"/>
        <v/>
      </c>
      <c r="R102" s="320" t="str">
        <f t="shared" si="49"/>
        <v/>
      </c>
      <c r="S102" s="317" t="str">
        <f t="shared" si="50"/>
        <v/>
      </c>
      <c r="T102" s="315" t="str">
        <f>IF(R102="","",MAX((O102-AR102)*'1042Af Demande'!$B$31,0))</f>
        <v/>
      </c>
      <c r="U102" s="321" t="str">
        <f t="shared" si="51"/>
        <v/>
      </c>
      <c r="V102" s="377"/>
      <c r="W102" s="378"/>
      <c r="X102" s="158" t="str">
        <f>IF('1042Bf Données de base trav.'!M98="","",'1042Bf Données de base trav.'!M98)</f>
        <v/>
      </c>
      <c r="Y102" s="379" t="str">
        <f t="shared" si="29"/>
        <v/>
      </c>
      <c r="Z102" s="380" t="str">
        <f>IF(A102="","",'1042Bf Données de base trav.'!Q98-'1042Bf Données de base trav.'!R98)</f>
        <v/>
      </c>
      <c r="AA102" s="380" t="str">
        <f t="shared" si="30"/>
        <v/>
      </c>
      <c r="AB102" s="381" t="str">
        <f t="shared" si="31"/>
        <v/>
      </c>
      <c r="AC102" s="381" t="str">
        <f t="shared" si="32"/>
        <v/>
      </c>
      <c r="AD102" s="381" t="str">
        <f t="shared" si="33"/>
        <v/>
      </c>
      <c r="AE102" s="382" t="str">
        <f t="shared" si="34"/>
        <v/>
      </c>
      <c r="AF102" s="382" t="str">
        <f>IF(K102="","",K102*AF$8 - MAX('1042Bf Données de base trav.'!S98-M102,0))</f>
        <v/>
      </c>
      <c r="AG102" s="382" t="str">
        <f t="shared" si="35"/>
        <v/>
      </c>
      <c r="AH102" s="382" t="str">
        <f t="shared" si="36"/>
        <v/>
      </c>
      <c r="AI102" s="382" t="str">
        <f t="shared" si="37"/>
        <v/>
      </c>
      <c r="AJ102" s="382" t="str">
        <f>IF(OR($C102="",K102="",O102=""),"",MAX(P102+'1042Bf Données de base trav.'!T98-O102,0))</f>
        <v/>
      </c>
      <c r="AK102" s="382" t="str">
        <f>IF('1042Bf Données de base trav.'!T98="","",'1042Bf Données de base trav.'!T98)</f>
        <v/>
      </c>
      <c r="AL102" s="382" t="str">
        <f t="shared" si="38"/>
        <v/>
      </c>
      <c r="AM102" s="383" t="str">
        <f t="shared" si="39"/>
        <v/>
      </c>
      <c r="AN102" s="384" t="str">
        <f t="shared" si="40"/>
        <v/>
      </c>
      <c r="AO102" s="382" t="str">
        <f t="shared" si="41"/>
        <v/>
      </c>
      <c r="AP102" s="382" t="str">
        <f>IF(E102="","",'1042Bf Données de base trav.'!P98)</f>
        <v/>
      </c>
      <c r="AQ102" s="385">
        <f>IF('1042Bf Données de base trav.'!Y98&gt;0,AG102,0)</f>
        <v>0</v>
      </c>
      <c r="AR102" s="386">
        <f>IF('1042Bf Données de base trav.'!Y98&gt;0,'1042Bf Données de base trav.'!T98,0)</f>
        <v>0</v>
      </c>
      <c r="AS102" s="382" t="str">
        <f t="shared" si="42"/>
        <v/>
      </c>
      <c r="AT102" s="382">
        <f>'1042Bf Données de base trav.'!P98</f>
        <v>0</v>
      </c>
      <c r="AU102" s="382">
        <f t="shared" si="43"/>
        <v>0</v>
      </c>
    </row>
    <row r="103" spans="1:47" s="57" customFormat="1" ht="16.899999999999999" customHeight="1">
      <c r="A103" s="402" t="str">
        <f>IF('1042Bf Données de base trav.'!A99="","",'1042Bf Données de base trav.'!A99)</f>
        <v/>
      </c>
      <c r="B103" s="409" t="str">
        <f>IF('1042Bf Données de base trav.'!B99="","",'1042Bf Données de base trav.'!B99)</f>
        <v/>
      </c>
      <c r="C103" s="403" t="str">
        <f>IF('1042Bf Données de base trav.'!C99="","",'1042Bf Données de base trav.'!C99)</f>
        <v/>
      </c>
      <c r="D103" s="310" t="str">
        <f>IF('1042Bf Données de base trav.'!AJ99="","",'1042Bf Données de base trav.'!AJ99)</f>
        <v/>
      </c>
      <c r="E103" s="306" t="str">
        <f>IF('1042Bf Données de base trav.'!N99="","",'1042Bf Données de base trav.'!N99)</f>
        <v/>
      </c>
      <c r="F103" s="308" t="str">
        <f>IF('1042Bf Données de base trav.'!O99="","",'1042Bf Données de base trav.'!O99)</f>
        <v/>
      </c>
      <c r="G103" s="307" t="str">
        <f>IF('1042Bf Données de base trav.'!P99="","",'1042Bf Données de base trav.'!P99)</f>
        <v/>
      </c>
      <c r="H103" s="311" t="str">
        <f>IF('1042Bf Données de base trav.'!Q99="","",'1042Bf Données de base trav.'!Q99)</f>
        <v/>
      </c>
      <c r="I103" s="312" t="str">
        <f>IF('1042Bf Données de base trav.'!R99="","",'1042Bf Données de base trav.'!R99)</f>
        <v/>
      </c>
      <c r="J103" s="313" t="str">
        <f t="shared" si="27"/>
        <v/>
      </c>
      <c r="K103" s="314" t="str">
        <f t="shared" si="28"/>
        <v/>
      </c>
      <c r="L103" s="315" t="str">
        <f>IF('1042Bf Données de base trav.'!S99="","",'1042Bf Données de base trav.'!S99)</f>
        <v/>
      </c>
      <c r="M103" s="316" t="str">
        <f t="shared" si="44"/>
        <v/>
      </c>
      <c r="N103" s="317" t="str">
        <f t="shared" si="45"/>
        <v/>
      </c>
      <c r="O103" s="318" t="str">
        <f t="shared" si="46"/>
        <v/>
      </c>
      <c r="P103" s="319" t="str">
        <f t="shared" si="47"/>
        <v/>
      </c>
      <c r="Q103" s="309" t="str">
        <f t="shared" si="48"/>
        <v/>
      </c>
      <c r="R103" s="320" t="str">
        <f t="shared" si="49"/>
        <v/>
      </c>
      <c r="S103" s="317" t="str">
        <f t="shared" si="50"/>
        <v/>
      </c>
      <c r="T103" s="315" t="str">
        <f>IF(R103="","",MAX((O103-AR103)*'1042Af Demande'!$B$31,0))</f>
        <v/>
      </c>
      <c r="U103" s="321" t="str">
        <f t="shared" si="51"/>
        <v/>
      </c>
      <c r="V103" s="377"/>
      <c r="W103" s="378"/>
      <c r="X103" s="158" t="str">
        <f>IF('1042Bf Données de base trav.'!M99="","",'1042Bf Données de base trav.'!M99)</f>
        <v/>
      </c>
      <c r="Y103" s="379" t="str">
        <f t="shared" si="29"/>
        <v/>
      </c>
      <c r="Z103" s="380" t="str">
        <f>IF(A103="","",'1042Bf Données de base trav.'!Q99-'1042Bf Données de base trav.'!R99)</f>
        <v/>
      </c>
      <c r="AA103" s="380" t="str">
        <f t="shared" si="30"/>
        <v/>
      </c>
      <c r="AB103" s="381" t="str">
        <f t="shared" si="31"/>
        <v/>
      </c>
      <c r="AC103" s="381" t="str">
        <f t="shared" si="32"/>
        <v/>
      </c>
      <c r="AD103" s="381" t="str">
        <f t="shared" si="33"/>
        <v/>
      </c>
      <c r="AE103" s="382" t="str">
        <f t="shared" si="34"/>
        <v/>
      </c>
      <c r="AF103" s="382" t="str">
        <f>IF(K103="","",K103*AF$8 - MAX('1042Bf Données de base trav.'!S99-M103,0))</f>
        <v/>
      </c>
      <c r="AG103" s="382" t="str">
        <f t="shared" si="35"/>
        <v/>
      </c>
      <c r="AH103" s="382" t="str">
        <f t="shared" si="36"/>
        <v/>
      </c>
      <c r="AI103" s="382" t="str">
        <f t="shared" si="37"/>
        <v/>
      </c>
      <c r="AJ103" s="382" t="str">
        <f>IF(OR($C103="",K103="",O103=""),"",MAX(P103+'1042Bf Données de base trav.'!T99-O103,0))</f>
        <v/>
      </c>
      <c r="AK103" s="382" t="str">
        <f>IF('1042Bf Données de base trav.'!T99="","",'1042Bf Données de base trav.'!T99)</f>
        <v/>
      </c>
      <c r="AL103" s="382" t="str">
        <f t="shared" si="38"/>
        <v/>
      </c>
      <c r="AM103" s="383" t="str">
        <f t="shared" si="39"/>
        <v/>
      </c>
      <c r="AN103" s="384" t="str">
        <f t="shared" si="40"/>
        <v/>
      </c>
      <c r="AO103" s="382" t="str">
        <f t="shared" si="41"/>
        <v/>
      </c>
      <c r="AP103" s="382" t="str">
        <f>IF(E103="","",'1042Bf Données de base trav.'!P99)</f>
        <v/>
      </c>
      <c r="AQ103" s="385">
        <f>IF('1042Bf Données de base trav.'!Y99&gt;0,AG103,0)</f>
        <v>0</v>
      </c>
      <c r="AR103" s="386">
        <f>IF('1042Bf Données de base trav.'!Y99&gt;0,'1042Bf Données de base trav.'!T99,0)</f>
        <v>0</v>
      </c>
      <c r="AS103" s="382" t="str">
        <f t="shared" si="42"/>
        <v/>
      </c>
      <c r="AT103" s="382">
        <f>'1042Bf Données de base trav.'!P99</f>
        <v>0</v>
      </c>
      <c r="AU103" s="382">
        <f t="shared" si="43"/>
        <v>0</v>
      </c>
    </row>
    <row r="104" spans="1:47" s="57" customFormat="1" ht="16.899999999999999" customHeight="1">
      <c r="A104" s="402" t="str">
        <f>IF('1042Bf Données de base trav.'!A100="","",'1042Bf Données de base trav.'!A100)</f>
        <v/>
      </c>
      <c r="B104" s="409" t="str">
        <f>IF('1042Bf Données de base trav.'!B100="","",'1042Bf Données de base trav.'!B100)</f>
        <v/>
      </c>
      <c r="C104" s="403" t="str">
        <f>IF('1042Bf Données de base trav.'!C100="","",'1042Bf Données de base trav.'!C100)</f>
        <v/>
      </c>
      <c r="D104" s="310" t="str">
        <f>IF('1042Bf Données de base trav.'!AJ100="","",'1042Bf Données de base trav.'!AJ100)</f>
        <v/>
      </c>
      <c r="E104" s="306" t="str">
        <f>IF('1042Bf Données de base trav.'!N100="","",'1042Bf Données de base trav.'!N100)</f>
        <v/>
      </c>
      <c r="F104" s="308" t="str">
        <f>IF('1042Bf Données de base trav.'!O100="","",'1042Bf Données de base trav.'!O100)</f>
        <v/>
      </c>
      <c r="G104" s="307" t="str">
        <f>IF('1042Bf Données de base trav.'!P100="","",'1042Bf Données de base trav.'!P100)</f>
        <v/>
      </c>
      <c r="H104" s="311" t="str">
        <f>IF('1042Bf Données de base trav.'!Q100="","",'1042Bf Données de base trav.'!Q100)</f>
        <v/>
      </c>
      <c r="I104" s="312" t="str">
        <f>IF('1042Bf Données de base trav.'!R100="","",'1042Bf Données de base trav.'!R100)</f>
        <v/>
      </c>
      <c r="J104" s="313" t="str">
        <f t="shared" si="27"/>
        <v/>
      </c>
      <c r="K104" s="314" t="str">
        <f t="shared" si="28"/>
        <v/>
      </c>
      <c r="L104" s="315" t="str">
        <f>IF('1042Bf Données de base trav.'!S100="","",'1042Bf Données de base trav.'!S100)</f>
        <v/>
      </c>
      <c r="M104" s="316" t="str">
        <f t="shared" si="44"/>
        <v/>
      </c>
      <c r="N104" s="317" t="str">
        <f t="shared" si="45"/>
        <v/>
      </c>
      <c r="O104" s="318" t="str">
        <f t="shared" si="46"/>
        <v/>
      </c>
      <c r="P104" s="319" t="str">
        <f t="shared" si="47"/>
        <v/>
      </c>
      <c r="Q104" s="309" t="str">
        <f t="shared" si="48"/>
        <v/>
      </c>
      <c r="R104" s="320" t="str">
        <f t="shared" si="49"/>
        <v/>
      </c>
      <c r="S104" s="317" t="str">
        <f t="shared" si="50"/>
        <v/>
      </c>
      <c r="T104" s="315" t="str">
        <f>IF(R104="","",MAX((O104-AR104)*'1042Af Demande'!$B$31,0))</f>
        <v/>
      </c>
      <c r="U104" s="321" t="str">
        <f t="shared" si="51"/>
        <v/>
      </c>
      <c r="V104" s="377"/>
      <c r="W104" s="378"/>
      <c r="X104" s="158" t="str">
        <f>IF('1042Bf Données de base trav.'!M100="","",'1042Bf Données de base trav.'!M100)</f>
        <v/>
      </c>
      <c r="Y104" s="379" t="str">
        <f t="shared" si="29"/>
        <v/>
      </c>
      <c r="Z104" s="380" t="str">
        <f>IF(A104="","",'1042Bf Données de base trav.'!Q100-'1042Bf Données de base trav.'!R100)</f>
        <v/>
      </c>
      <c r="AA104" s="380" t="str">
        <f t="shared" si="30"/>
        <v/>
      </c>
      <c r="AB104" s="381" t="str">
        <f t="shared" si="31"/>
        <v/>
      </c>
      <c r="AC104" s="381" t="str">
        <f t="shared" si="32"/>
        <v/>
      </c>
      <c r="AD104" s="381" t="str">
        <f t="shared" si="33"/>
        <v/>
      </c>
      <c r="AE104" s="382" t="str">
        <f t="shared" si="34"/>
        <v/>
      </c>
      <c r="AF104" s="382" t="str">
        <f>IF(K104="","",K104*AF$8 - MAX('1042Bf Données de base trav.'!S100-M104,0))</f>
        <v/>
      </c>
      <c r="AG104" s="382" t="str">
        <f t="shared" si="35"/>
        <v/>
      </c>
      <c r="AH104" s="382" t="str">
        <f t="shared" si="36"/>
        <v/>
      </c>
      <c r="AI104" s="382" t="str">
        <f t="shared" si="37"/>
        <v/>
      </c>
      <c r="AJ104" s="382" t="str">
        <f>IF(OR($C104="",K104="",O104=""),"",MAX(P104+'1042Bf Données de base trav.'!T100-O104,0))</f>
        <v/>
      </c>
      <c r="AK104" s="382" t="str">
        <f>IF('1042Bf Données de base trav.'!T100="","",'1042Bf Données de base trav.'!T100)</f>
        <v/>
      </c>
      <c r="AL104" s="382" t="str">
        <f t="shared" si="38"/>
        <v/>
      </c>
      <c r="AM104" s="383" t="str">
        <f t="shared" si="39"/>
        <v/>
      </c>
      <c r="AN104" s="384" t="str">
        <f t="shared" si="40"/>
        <v/>
      </c>
      <c r="AO104" s="382" t="str">
        <f t="shared" si="41"/>
        <v/>
      </c>
      <c r="AP104" s="382" t="str">
        <f>IF(E104="","",'1042Bf Données de base trav.'!P100)</f>
        <v/>
      </c>
      <c r="AQ104" s="385">
        <f>IF('1042Bf Données de base trav.'!Y100&gt;0,AG104,0)</f>
        <v>0</v>
      </c>
      <c r="AR104" s="386">
        <f>IF('1042Bf Données de base trav.'!Y100&gt;0,'1042Bf Données de base trav.'!T100,0)</f>
        <v>0</v>
      </c>
      <c r="AS104" s="382" t="str">
        <f t="shared" si="42"/>
        <v/>
      </c>
      <c r="AT104" s="382">
        <f>'1042Bf Données de base trav.'!P100</f>
        <v>0</v>
      </c>
      <c r="AU104" s="382">
        <f t="shared" si="43"/>
        <v>0</v>
      </c>
    </row>
    <row r="105" spans="1:47" s="57" customFormat="1" ht="16.899999999999999" customHeight="1">
      <c r="A105" s="402" t="str">
        <f>IF('1042Bf Données de base trav.'!A101="","",'1042Bf Données de base trav.'!A101)</f>
        <v/>
      </c>
      <c r="B105" s="409" t="str">
        <f>IF('1042Bf Données de base trav.'!B101="","",'1042Bf Données de base trav.'!B101)</f>
        <v/>
      </c>
      <c r="C105" s="403" t="str">
        <f>IF('1042Bf Données de base trav.'!C101="","",'1042Bf Données de base trav.'!C101)</f>
        <v/>
      </c>
      <c r="D105" s="310" t="str">
        <f>IF('1042Bf Données de base trav.'!AJ101="","",'1042Bf Données de base trav.'!AJ101)</f>
        <v/>
      </c>
      <c r="E105" s="306" t="str">
        <f>IF('1042Bf Données de base trav.'!N101="","",'1042Bf Données de base trav.'!N101)</f>
        <v/>
      </c>
      <c r="F105" s="308" t="str">
        <f>IF('1042Bf Données de base trav.'!O101="","",'1042Bf Données de base trav.'!O101)</f>
        <v/>
      </c>
      <c r="G105" s="307" t="str">
        <f>IF('1042Bf Données de base trav.'!P101="","",'1042Bf Données de base trav.'!P101)</f>
        <v/>
      </c>
      <c r="H105" s="311" t="str">
        <f>IF('1042Bf Données de base trav.'!Q101="","",'1042Bf Données de base trav.'!Q101)</f>
        <v/>
      </c>
      <c r="I105" s="312" t="str">
        <f>IF('1042Bf Données de base trav.'!R101="","",'1042Bf Données de base trav.'!R101)</f>
        <v/>
      </c>
      <c r="J105" s="313" t="str">
        <f t="shared" si="27"/>
        <v/>
      </c>
      <c r="K105" s="314" t="str">
        <f t="shared" si="28"/>
        <v/>
      </c>
      <c r="L105" s="315" t="str">
        <f>IF('1042Bf Données de base trav.'!S101="","",'1042Bf Données de base trav.'!S101)</f>
        <v/>
      </c>
      <c r="M105" s="316" t="str">
        <f t="shared" si="44"/>
        <v/>
      </c>
      <c r="N105" s="317" t="str">
        <f t="shared" si="45"/>
        <v/>
      </c>
      <c r="O105" s="318" t="str">
        <f t="shared" si="46"/>
        <v/>
      </c>
      <c r="P105" s="319" t="str">
        <f t="shared" si="47"/>
        <v/>
      </c>
      <c r="Q105" s="309" t="str">
        <f t="shared" si="48"/>
        <v/>
      </c>
      <c r="R105" s="320" t="str">
        <f t="shared" si="49"/>
        <v/>
      </c>
      <c r="S105" s="317" t="str">
        <f t="shared" si="50"/>
        <v/>
      </c>
      <c r="T105" s="315" t="str">
        <f>IF(R105="","",MAX((O105-AR105)*'1042Af Demande'!$B$31,0))</f>
        <v/>
      </c>
      <c r="U105" s="321" t="str">
        <f t="shared" si="51"/>
        <v/>
      </c>
      <c r="V105" s="377"/>
      <c r="W105" s="378"/>
      <c r="X105" s="158" t="str">
        <f>IF('1042Bf Données de base trav.'!M101="","",'1042Bf Données de base trav.'!M101)</f>
        <v/>
      </c>
      <c r="Y105" s="379" t="str">
        <f t="shared" si="29"/>
        <v/>
      </c>
      <c r="Z105" s="380" t="str">
        <f>IF(A105="","",'1042Bf Données de base trav.'!Q101-'1042Bf Données de base trav.'!R101)</f>
        <v/>
      </c>
      <c r="AA105" s="380" t="str">
        <f t="shared" si="30"/>
        <v/>
      </c>
      <c r="AB105" s="381" t="str">
        <f t="shared" si="31"/>
        <v/>
      </c>
      <c r="AC105" s="381" t="str">
        <f t="shared" si="32"/>
        <v/>
      </c>
      <c r="AD105" s="381" t="str">
        <f t="shared" si="33"/>
        <v/>
      </c>
      <c r="AE105" s="382" t="str">
        <f t="shared" si="34"/>
        <v/>
      </c>
      <c r="AF105" s="382" t="str">
        <f>IF(K105="","",K105*AF$8 - MAX('1042Bf Données de base trav.'!S101-M105,0))</f>
        <v/>
      </c>
      <c r="AG105" s="382" t="str">
        <f t="shared" si="35"/>
        <v/>
      </c>
      <c r="AH105" s="382" t="str">
        <f t="shared" si="36"/>
        <v/>
      </c>
      <c r="AI105" s="382" t="str">
        <f t="shared" si="37"/>
        <v/>
      </c>
      <c r="AJ105" s="382" t="str">
        <f>IF(OR($C105="",K105="",O105=""),"",MAX(P105+'1042Bf Données de base trav.'!T101-O105,0))</f>
        <v/>
      </c>
      <c r="AK105" s="382" t="str">
        <f>IF('1042Bf Données de base trav.'!T101="","",'1042Bf Données de base trav.'!T101)</f>
        <v/>
      </c>
      <c r="AL105" s="382" t="str">
        <f t="shared" si="38"/>
        <v/>
      </c>
      <c r="AM105" s="383" t="str">
        <f t="shared" si="39"/>
        <v/>
      </c>
      <c r="AN105" s="384" t="str">
        <f t="shared" si="40"/>
        <v/>
      </c>
      <c r="AO105" s="382" t="str">
        <f t="shared" si="41"/>
        <v/>
      </c>
      <c r="AP105" s="382" t="str">
        <f>IF(E105="","",'1042Bf Données de base trav.'!P101)</f>
        <v/>
      </c>
      <c r="AQ105" s="385">
        <f>IF('1042Bf Données de base trav.'!Y101&gt;0,AG105,0)</f>
        <v>0</v>
      </c>
      <c r="AR105" s="386">
        <f>IF('1042Bf Données de base trav.'!Y101&gt;0,'1042Bf Données de base trav.'!T101,0)</f>
        <v>0</v>
      </c>
      <c r="AS105" s="382" t="str">
        <f t="shared" si="42"/>
        <v/>
      </c>
      <c r="AT105" s="382">
        <f>'1042Bf Données de base trav.'!P101</f>
        <v>0</v>
      </c>
      <c r="AU105" s="382">
        <f t="shared" si="43"/>
        <v>0</v>
      </c>
    </row>
    <row r="106" spans="1:47" s="57" customFormat="1" ht="16.899999999999999" customHeight="1">
      <c r="A106" s="402" t="str">
        <f>IF('1042Bf Données de base trav.'!A102="","",'1042Bf Données de base trav.'!A102)</f>
        <v/>
      </c>
      <c r="B106" s="409" t="str">
        <f>IF('1042Bf Données de base trav.'!B102="","",'1042Bf Données de base trav.'!B102)</f>
        <v/>
      </c>
      <c r="C106" s="403" t="str">
        <f>IF('1042Bf Données de base trav.'!C102="","",'1042Bf Données de base trav.'!C102)</f>
        <v/>
      </c>
      <c r="D106" s="310" t="str">
        <f>IF('1042Bf Données de base trav.'!AJ102="","",'1042Bf Données de base trav.'!AJ102)</f>
        <v/>
      </c>
      <c r="E106" s="306" t="str">
        <f>IF('1042Bf Données de base trav.'!N102="","",'1042Bf Données de base trav.'!N102)</f>
        <v/>
      </c>
      <c r="F106" s="308" t="str">
        <f>IF('1042Bf Données de base trav.'!O102="","",'1042Bf Données de base trav.'!O102)</f>
        <v/>
      </c>
      <c r="G106" s="307" t="str">
        <f>IF('1042Bf Données de base trav.'!P102="","",'1042Bf Données de base trav.'!P102)</f>
        <v/>
      </c>
      <c r="H106" s="311" t="str">
        <f>IF('1042Bf Données de base trav.'!Q102="","",'1042Bf Données de base trav.'!Q102)</f>
        <v/>
      </c>
      <c r="I106" s="312" t="str">
        <f>IF('1042Bf Données de base trav.'!R102="","",'1042Bf Données de base trav.'!R102)</f>
        <v/>
      </c>
      <c r="J106" s="313" t="str">
        <f t="shared" si="27"/>
        <v/>
      </c>
      <c r="K106" s="314" t="str">
        <f t="shared" si="28"/>
        <v/>
      </c>
      <c r="L106" s="315" t="str">
        <f>IF('1042Bf Données de base trav.'!S102="","",'1042Bf Données de base trav.'!S102)</f>
        <v/>
      </c>
      <c r="M106" s="316" t="str">
        <f t="shared" si="44"/>
        <v/>
      </c>
      <c r="N106" s="317" t="str">
        <f t="shared" si="45"/>
        <v/>
      </c>
      <c r="O106" s="318" t="str">
        <f t="shared" si="46"/>
        <v/>
      </c>
      <c r="P106" s="319" t="str">
        <f t="shared" si="47"/>
        <v/>
      </c>
      <c r="Q106" s="309" t="str">
        <f t="shared" si="48"/>
        <v/>
      </c>
      <c r="R106" s="320" t="str">
        <f t="shared" si="49"/>
        <v/>
      </c>
      <c r="S106" s="317" t="str">
        <f t="shared" si="50"/>
        <v/>
      </c>
      <c r="T106" s="315" t="str">
        <f>IF(R106="","",MAX((O106-AR106)*'1042Af Demande'!$B$31,0))</f>
        <v/>
      </c>
      <c r="U106" s="321" t="str">
        <f t="shared" si="51"/>
        <v/>
      </c>
      <c r="V106" s="377"/>
      <c r="W106" s="378"/>
      <c r="X106" s="158" t="str">
        <f>IF('1042Bf Données de base trav.'!M102="","",'1042Bf Données de base trav.'!M102)</f>
        <v/>
      </c>
      <c r="Y106" s="379" t="str">
        <f t="shared" si="29"/>
        <v/>
      </c>
      <c r="Z106" s="380" t="str">
        <f>IF(A106="","",'1042Bf Données de base trav.'!Q102-'1042Bf Données de base trav.'!R102)</f>
        <v/>
      </c>
      <c r="AA106" s="380" t="str">
        <f t="shared" si="30"/>
        <v/>
      </c>
      <c r="AB106" s="381" t="str">
        <f t="shared" si="31"/>
        <v/>
      </c>
      <c r="AC106" s="381" t="str">
        <f t="shared" si="32"/>
        <v/>
      </c>
      <c r="AD106" s="381" t="str">
        <f t="shared" si="33"/>
        <v/>
      </c>
      <c r="AE106" s="382" t="str">
        <f t="shared" si="34"/>
        <v/>
      </c>
      <c r="AF106" s="382" t="str">
        <f>IF(K106="","",K106*AF$8 - MAX('1042Bf Données de base trav.'!S102-M106,0))</f>
        <v/>
      </c>
      <c r="AG106" s="382" t="str">
        <f t="shared" si="35"/>
        <v/>
      </c>
      <c r="AH106" s="382" t="str">
        <f t="shared" si="36"/>
        <v/>
      </c>
      <c r="AI106" s="382" t="str">
        <f t="shared" si="37"/>
        <v/>
      </c>
      <c r="AJ106" s="382" t="str">
        <f>IF(OR($C106="",K106="",O106=""),"",MAX(P106+'1042Bf Données de base trav.'!T102-O106,0))</f>
        <v/>
      </c>
      <c r="AK106" s="382" t="str">
        <f>IF('1042Bf Données de base trav.'!T102="","",'1042Bf Données de base trav.'!T102)</f>
        <v/>
      </c>
      <c r="AL106" s="382" t="str">
        <f t="shared" si="38"/>
        <v/>
      </c>
      <c r="AM106" s="383" t="str">
        <f t="shared" si="39"/>
        <v/>
      </c>
      <c r="AN106" s="384" t="str">
        <f t="shared" si="40"/>
        <v/>
      </c>
      <c r="AO106" s="382" t="str">
        <f t="shared" si="41"/>
        <v/>
      </c>
      <c r="AP106" s="382" t="str">
        <f>IF(E106="","",'1042Bf Données de base trav.'!P102)</f>
        <v/>
      </c>
      <c r="AQ106" s="385">
        <f>IF('1042Bf Données de base trav.'!Y102&gt;0,AG106,0)</f>
        <v>0</v>
      </c>
      <c r="AR106" s="386">
        <f>IF('1042Bf Données de base trav.'!Y102&gt;0,'1042Bf Données de base trav.'!T102,0)</f>
        <v>0</v>
      </c>
      <c r="AS106" s="382" t="str">
        <f t="shared" si="42"/>
        <v/>
      </c>
      <c r="AT106" s="382">
        <f>'1042Bf Données de base trav.'!P102</f>
        <v>0</v>
      </c>
      <c r="AU106" s="382">
        <f t="shared" si="43"/>
        <v>0</v>
      </c>
    </row>
    <row r="107" spans="1:47" s="57" customFormat="1" ht="16.899999999999999" customHeight="1">
      <c r="A107" s="402" t="str">
        <f>IF('1042Bf Données de base trav.'!A103="","",'1042Bf Données de base trav.'!A103)</f>
        <v/>
      </c>
      <c r="B107" s="409" t="str">
        <f>IF('1042Bf Données de base trav.'!B103="","",'1042Bf Données de base trav.'!B103)</f>
        <v/>
      </c>
      <c r="C107" s="403" t="str">
        <f>IF('1042Bf Données de base trav.'!C103="","",'1042Bf Données de base trav.'!C103)</f>
        <v/>
      </c>
      <c r="D107" s="310" t="str">
        <f>IF('1042Bf Données de base trav.'!AJ103="","",'1042Bf Données de base trav.'!AJ103)</f>
        <v/>
      </c>
      <c r="E107" s="306" t="str">
        <f>IF('1042Bf Données de base trav.'!N103="","",'1042Bf Données de base trav.'!N103)</f>
        <v/>
      </c>
      <c r="F107" s="308" t="str">
        <f>IF('1042Bf Données de base trav.'!O103="","",'1042Bf Données de base trav.'!O103)</f>
        <v/>
      </c>
      <c r="G107" s="307" t="str">
        <f>IF('1042Bf Données de base trav.'!P103="","",'1042Bf Données de base trav.'!P103)</f>
        <v/>
      </c>
      <c r="H107" s="311" t="str">
        <f>IF('1042Bf Données de base trav.'!Q103="","",'1042Bf Données de base trav.'!Q103)</f>
        <v/>
      </c>
      <c r="I107" s="312" t="str">
        <f>IF('1042Bf Données de base trav.'!R103="","",'1042Bf Données de base trav.'!R103)</f>
        <v/>
      </c>
      <c r="J107" s="313" t="str">
        <f t="shared" si="27"/>
        <v/>
      </c>
      <c r="K107" s="314" t="str">
        <f t="shared" si="28"/>
        <v/>
      </c>
      <c r="L107" s="315" t="str">
        <f>IF('1042Bf Données de base trav.'!S103="","",'1042Bf Données de base trav.'!S103)</f>
        <v/>
      </c>
      <c r="M107" s="316" t="str">
        <f t="shared" si="44"/>
        <v/>
      </c>
      <c r="N107" s="317" t="str">
        <f t="shared" si="45"/>
        <v/>
      </c>
      <c r="O107" s="318" t="str">
        <f t="shared" si="46"/>
        <v/>
      </c>
      <c r="P107" s="319" t="str">
        <f t="shared" si="47"/>
        <v/>
      </c>
      <c r="Q107" s="309" t="str">
        <f t="shared" si="48"/>
        <v/>
      </c>
      <c r="R107" s="320" t="str">
        <f t="shared" si="49"/>
        <v/>
      </c>
      <c r="S107" s="317" t="str">
        <f t="shared" si="50"/>
        <v/>
      </c>
      <c r="T107" s="315" t="str">
        <f>IF(R107="","",MAX((O107-AR107)*'1042Af Demande'!$B$31,0))</f>
        <v/>
      </c>
      <c r="U107" s="321" t="str">
        <f t="shared" si="51"/>
        <v/>
      </c>
      <c r="V107" s="377"/>
      <c r="W107" s="378"/>
      <c r="X107" s="158" t="str">
        <f>IF('1042Bf Données de base trav.'!M103="","",'1042Bf Données de base trav.'!M103)</f>
        <v/>
      </c>
      <c r="Y107" s="379" t="str">
        <f t="shared" si="29"/>
        <v/>
      </c>
      <c r="Z107" s="380" t="str">
        <f>IF(A107="","",'1042Bf Données de base trav.'!Q103-'1042Bf Données de base trav.'!R103)</f>
        <v/>
      </c>
      <c r="AA107" s="380" t="str">
        <f t="shared" si="30"/>
        <v/>
      </c>
      <c r="AB107" s="381" t="str">
        <f t="shared" si="31"/>
        <v/>
      </c>
      <c r="AC107" s="381" t="str">
        <f t="shared" si="32"/>
        <v/>
      </c>
      <c r="AD107" s="381" t="str">
        <f t="shared" si="33"/>
        <v/>
      </c>
      <c r="AE107" s="382" t="str">
        <f t="shared" si="34"/>
        <v/>
      </c>
      <c r="AF107" s="382" t="str">
        <f>IF(K107="","",K107*AF$8 - MAX('1042Bf Données de base trav.'!S103-M107,0))</f>
        <v/>
      </c>
      <c r="AG107" s="382" t="str">
        <f t="shared" si="35"/>
        <v/>
      </c>
      <c r="AH107" s="382" t="str">
        <f t="shared" si="36"/>
        <v/>
      </c>
      <c r="AI107" s="382" t="str">
        <f t="shared" si="37"/>
        <v/>
      </c>
      <c r="AJ107" s="382" t="str">
        <f>IF(OR($C107="",K107="",O107=""),"",MAX(P107+'1042Bf Données de base trav.'!T103-O107,0))</f>
        <v/>
      </c>
      <c r="AK107" s="382" t="str">
        <f>IF('1042Bf Données de base trav.'!T103="","",'1042Bf Données de base trav.'!T103)</f>
        <v/>
      </c>
      <c r="AL107" s="382" t="str">
        <f t="shared" si="38"/>
        <v/>
      </c>
      <c r="AM107" s="383" t="str">
        <f t="shared" si="39"/>
        <v/>
      </c>
      <c r="AN107" s="384" t="str">
        <f t="shared" si="40"/>
        <v/>
      </c>
      <c r="AO107" s="382" t="str">
        <f t="shared" si="41"/>
        <v/>
      </c>
      <c r="AP107" s="382" t="str">
        <f>IF(E107="","",'1042Bf Données de base trav.'!P103)</f>
        <v/>
      </c>
      <c r="AQ107" s="385">
        <f>IF('1042Bf Données de base trav.'!Y103&gt;0,AG107,0)</f>
        <v>0</v>
      </c>
      <c r="AR107" s="386">
        <f>IF('1042Bf Données de base trav.'!Y103&gt;0,'1042Bf Données de base trav.'!T103,0)</f>
        <v>0</v>
      </c>
      <c r="AS107" s="382" t="str">
        <f t="shared" si="42"/>
        <v/>
      </c>
      <c r="AT107" s="382">
        <f>'1042Bf Données de base trav.'!P103</f>
        <v>0</v>
      </c>
      <c r="AU107" s="382">
        <f t="shared" si="43"/>
        <v>0</v>
      </c>
    </row>
    <row r="108" spans="1:47" s="57" customFormat="1" ht="16.899999999999999" customHeight="1">
      <c r="A108" s="402" t="str">
        <f>IF('1042Bf Données de base trav.'!A104="","",'1042Bf Données de base trav.'!A104)</f>
        <v/>
      </c>
      <c r="B108" s="409" t="str">
        <f>IF('1042Bf Données de base trav.'!B104="","",'1042Bf Données de base trav.'!B104)</f>
        <v/>
      </c>
      <c r="C108" s="403" t="str">
        <f>IF('1042Bf Données de base trav.'!C104="","",'1042Bf Données de base trav.'!C104)</f>
        <v/>
      </c>
      <c r="D108" s="310" t="str">
        <f>IF('1042Bf Données de base trav.'!AJ104="","",'1042Bf Données de base trav.'!AJ104)</f>
        <v/>
      </c>
      <c r="E108" s="306" t="str">
        <f>IF('1042Bf Données de base trav.'!N104="","",'1042Bf Données de base trav.'!N104)</f>
        <v/>
      </c>
      <c r="F108" s="308" t="str">
        <f>IF('1042Bf Données de base trav.'!O104="","",'1042Bf Données de base trav.'!O104)</f>
        <v/>
      </c>
      <c r="G108" s="307" t="str">
        <f>IF('1042Bf Données de base trav.'!P104="","",'1042Bf Données de base trav.'!P104)</f>
        <v/>
      </c>
      <c r="H108" s="311" t="str">
        <f>IF('1042Bf Données de base trav.'!Q104="","",'1042Bf Données de base trav.'!Q104)</f>
        <v/>
      </c>
      <c r="I108" s="312" t="str">
        <f>IF('1042Bf Données de base trav.'!R104="","",'1042Bf Données de base trav.'!R104)</f>
        <v/>
      </c>
      <c r="J108" s="313" t="str">
        <f t="shared" si="27"/>
        <v/>
      </c>
      <c r="K108" s="314" t="str">
        <f t="shared" si="28"/>
        <v/>
      </c>
      <c r="L108" s="315" t="str">
        <f>IF('1042Bf Données de base trav.'!S104="","",'1042Bf Données de base trav.'!S104)</f>
        <v/>
      </c>
      <c r="M108" s="316" t="str">
        <f t="shared" si="44"/>
        <v/>
      </c>
      <c r="N108" s="317" t="str">
        <f t="shared" si="45"/>
        <v/>
      </c>
      <c r="O108" s="318" t="str">
        <f t="shared" si="46"/>
        <v/>
      </c>
      <c r="P108" s="319" t="str">
        <f t="shared" si="47"/>
        <v/>
      </c>
      <c r="Q108" s="309" t="str">
        <f t="shared" si="48"/>
        <v/>
      </c>
      <c r="R108" s="320" t="str">
        <f t="shared" si="49"/>
        <v/>
      </c>
      <c r="S108" s="317" t="str">
        <f t="shared" si="50"/>
        <v/>
      </c>
      <c r="T108" s="315" t="str">
        <f>IF(R108="","",MAX((O108-AR108)*'1042Af Demande'!$B$31,0))</f>
        <v/>
      </c>
      <c r="U108" s="321" t="str">
        <f t="shared" si="51"/>
        <v/>
      </c>
      <c r="V108" s="377"/>
      <c r="W108" s="378"/>
      <c r="X108" s="158" t="str">
        <f>IF('1042Bf Données de base trav.'!M104="","",'1042Bf Données de base trav.'!M104)</f>
        <v/>
      </c>
      <c r="Y108" s="379" t="str">
        <f t="shared" si="29"/>
        <v/>
      </c>
      <c r="Z108" s="380" t="str">
        <f>IF(A108="","",'1042Bf Données de base trav.'!Q104-'1042Bf Données de base trav.'!R104)</f>
        <v/>
      </c>
      <c r="AA108" s="380" t="str">
        <f t="shared" si="30"/>
        <v/>
      </c>
      <c r="AB108" s="381" t="str">
        <f t="shared" si="31"/>
        <v/>
      </c>
      <c r="AC108" s="381" t="str">
        <f t="shared" si="32"/>
        <v/>
      </c>
      <c r="AD108" s="381" t="str">
        <f t="shared" si="33"/>
        <v/>
      </c>
      <c r="AE108" s="382" t="str">
        <f t="shared" si="34"/>
        <v/>
      </c>
      <c r="AF108" s="382" t="str">
        <f>IF(K108="","",K108*AF$8 - MAX('1042Bf Données de base trav.'!S104-M108,0))</f>
        <v/>
      </c>
      <c r="AG108" s="382" t="str">
        <f t="shared" si="35"/>
        <v/>
      </c>
      <c r="AH108" s="382" t="str">
        <f t="shared" si="36"/>
        <v/>
      </c>
      <c r="AI108" s="382" t="str">
        <f t="shared" si="37"/>
        <v/>
      </c>
      <c r="AJ108" s="382" t="str">
        <f>IF(OR($C108="",K108="",O108=""),"",MAX(P108+'1042Bf Données de base trav.'!T104-O108,0))</f>
        <v/>
      </c>
      <c r="AK108" s="382" t="str">
        <f>IF('1042Bf Données de base trav.'!T104="","",'1042Bf Données de base trav.'!T104)</f>
        <v/>
      </c>
      <c r="AL108" s="382" t="str">
        <f t="shared" si="38"/>
        <v/>
      </c>
      <c r="AM108" s="383" t="str">
        <f t="shared" si="39"/>
        <v/>
      </c>
      <c r="AN108" s="384" t="str">
        <f t="shared" si="40"/>
        <v/>
      </c>
      <c r="AO108" s="382" t="str">
        <f t="shared" si="41"/>
        <v/>
      </c>
      <c r="AP108" s="382" t="str">
        <f>IF(E108="","",'1042Bf Données de base trav.'!P104)</f>
        <v/>
      </c>
      <c r="AQ108" s="385">
        <f>IF('1042Bf Données de base trav.'!Y104&gt;0,AG108,0)</f>
        <v>0</v>
      </c>
      <c r="AR108" s="386">
        <f>IF('1042Bf Données de base trav.'!Y104&gt;0,'1042Bf Données de base trav.'!T104,0)</f>
        <v>0</v>
      </c>
      <c r="AS108" s="382" t="str">
        <f t="shared" si="42"/>
        <v/>
      </c>
      <c r="AT108" s="382">
        <f>'1042Bf Données de base trav.'!P104</f>
        <v>0</v>
      </c>
      <c r="AU108" s="382">
        <f t="shared" si="43"/>
        <v>0</v>
      </c>
    </row>
    <row r="109" spans="1:47" s="57" customFormat="1" ht="16.899999999999999" customHeight="1">
      <c r="A109" s="402" t="str">
        <f>IF('1042Bf Données de base trav.'!A105="","",'1042Bf Données de base trav.'!A105)</f>
        <v/>
      </c>
      <c r="B109" s="409" t="str">
        <f>IF('1042Bf Données de base trav.'!B105="","",'1042Bf Données de base trav.'!B105)</f>
        <v/>
      </c>
      <c r="C109" s="403" t="str">
        <f>IF('1042Bf Données de base trav.'!C105="","",'1042Bf Données de base trav.'!C105)</f>
        <v/>
      </c>
      <c r="D109" s="310" t="str">
        <f>IF('1042Bf Données de base trav.'!AJ105="","",'1042Bf Données de base trav.'!AJ105)</f>
        <v/>
      </c>
      <c r="E109" s="306" t="str">
        <f>IF('1042Bf Données de base trav.'!N105="","",'1042Bf Données de base trav.'!N105)</f>
        <v/>
      </c>
      <c r="F109" s="308" t="str">
        <f>IF('1042Bf Données de base trav.'!O105="","",'1042Bf Données de base trav.'!O105)</f>
        <v/>
      </c>
      <c r="G109" s="307" t="str">
        <f>IF('1042Bf Données de base trav.'!P105="","",'1042Bf Données de base trav.'!P105)</f>
        <v/>
      </c>
      <c r="H109" s="311" t="str">
        <f>IF('1042Bf Données de base trav.'!Q105="","",'1042Bf Données de base trav.'!Q105)</f>
        <v/>
      </c>
      <c r="I109" s="312" t="str">
        <f>IF('1042Bf Données de base trav.'!R105="","",'1042Bf Données de base trav.'!R105)</f>
        <v/>
      </c>
      <c r="J109" s="313" t="str">
        <f t="shared" si="27"/>
        <v/>
      </c>
      <c r="K109" s="314" t="str">
        <f t="shared" si="28"/>
        <v/>
      </c>
      <c r="L109" s="315" t="str">
        <f>IF('1042Bf Données de base trav.'!S105="","",'1042Bf Données de base trav.'!S105)</f>
        <v/>
      </c>
      <c r="M109" s="316" t="str">
        <f t="shared" si="44"/>
        <v/>
      </c>
      <c r="N109" s="317" t="str">
        <f t="shared" si="45"/>
        <v/>
      </c>
      <c r="O109" s="318" t="str">
        <f t="shared" si="46"/>
        <v/>
      </c>
      <c r="P109" s="319" t="str">
        <f t="shared" si="47"/>
        <v/>
      </c>
      <c r="Q109" s="309" t="str">
        <f t="shared" si="48"/>
        <v/>
      </c>
      <c r="R109" s="320" t="str">
        <f t="shared" si="49"/>
        <v/>
      </c>
      <c r="S109" s="317" t="str">
        <f t="shared" si="50"/>
        <v/>
      </c>
      <c r="T109" s="315" t="str">
        <f>IF(R109="","",MAX((O109-AR109)*'1042Af Demande'!$B$31,0))</f>
        <v/>
      </c>
      <c r="U109" s="321" t="str">
        <f t="shared" si="51"/>
        <v/>
      </c>
      <c r="V109" s="377"/>
      <c r="W109" s="378"/>
      <c r="X109" s="158" t="str">
        <f>IF('1042Bf Données de base trav.'!M105="","",'1042Bf Données de base trav.'!M105)</f>
        <v/>
      </c>
      <c r="Y109" s="379" t="str">
        <f t="shared" si="29"/>
        <v/>
      </c>
      <c r="Z109" s="380" t="str">
        <f>IF(A109="","",'1042Bf Données de base trav.'!Q105-'1042Bf Données de base trav.'!R105)</f>
        <v/>
      </c>
      <c r="AA109" s="380" t="str">
        <f t="shared" si="30"/>
        <v/>
      </c>
      <c r="AB109" s="381" t="str">
        <f t="shared" si="31"/>
        <v/>
      </c>
      <c r="AC109" s="381" t="str">
        <f t="shared" si="32"/>
        <v/>
      </c>
      <c r="AD109" s="381" t="str">
        <f t="shared" si="33"/>
        <v/>
      </c>
      <c r="AE109" s="382" t="str">
        <f t="shared" si="34"/>
        <v/>
      </c>
      <c r="AF109" s="382" t="str">
        <f>IF(K109="","",K109*AF$8 - MAX('1042Bf Données de base trav.'!S105-M109,0))</f>
        <v/>
      </c>
      <c r="AG109" s="382" t="str">
        <f t="shared" si="35"/>
        <v/>
      </c>
      <c r="AH109" s="382" t="str">
        <f t="shared" si="36"/>
        <v/>
      </c>
      <c r="AI109" s="382" t="str">
        <f t="shared" si="37"/>
        <v/>
      </c>
      <c r="AJ109" s="382" t="str">
        <f>IF(OR($C109="",K109="",O109=""),"",MAX(P109+'1042Bf Données de base trav.'!T105-O109,0))</f>
        <v/>
      </c>
      <c r="AK109" s="382" t="str">
        <f>IF('1042Bf Données de base trav.'!T105="","",'1042Bf Données de base trav.'!T105)</f>
        <v/>
      </c>
      <c r="AL109" s="382" t="str">
        <f t="shared" si="38"/>
        <v/>
      </c>
      <c r="AM109" s="383" t="str">
        <f t="shared" si="39"/>
        <v/>
      </c>
      <c r="AN109" s="384" t="str">
        <f t="shared" si="40"/>
        <v/>
      </c>
      <c r="AO109" s="382" t="str">
        <f t="shared" si="41"/>
        <v/>
      </c>
      <c r="AP109" s="382" t="str">
        <f>IF(E109="","",'1042Bf Données de base trav.'!P105)</f>
        <v/>
      </c>
      <c r="AQ109" s="385">
        <f>IF('1042Bf Données de base trav.'!Y105&gt;0,AG109,0)</f>
        <v>0</v>
      </c>
      <c r="AR109" s="386">
        <f>IF('1042Bf Données de base trav.'!Y105&gt;0,'1042Bf Données de base trav.'!T105,0)</f>
        <v>0</v>
      </c>
      <c r="AS109" s="382" t="str">
        <f t="shared" si="42"/>
        <v/>
      </c>
      <c r="AT109" s="382">
        <f>'1042Bf Données de base trav.'!P105</f>
        <v>0</v>
      </c>
      <c r="AU109" s="382">
        <f t="shared" si="43"/>
        <v>0</v>
      </c>
    </row>
    <row r="110" spans="1:47" s="57" customFormat="1" ht="16.899999999999999" customHeight="1">
      <c r="A110" s="402" t="str">
        <f>IF('1042Bf Données de base trav.'!A106="","",'1042Bf Données de base trav.'!A106)</f>
        <v/>
      </c>
      <c r="B110" s="409" t="str">
        <f>IF('1042Bf Données de base trav.'!B106="","",'1042Bf Données de base trav.'!B106)</f>
        <v/>
      </c>
      <c r="C110" s="403" t="str">
        <f>IF('1042Bf Données de base trav.'!C106="","",'1042Bf Données de base trav.'!C106)</f>
        <v/>
      </c>
      <c r="D110" s="310" t="str">
        <f>IF('1042Bf Données de base trav.'!AJ106="","",'1042Bf Données de base trav.'!AJ106)</f>
        <v/>
      </c>
      <c r="E110" s="306" t="str">
        <f>IF('1042Bf Données de base trav.'!N106="","",'1042Bf Données de base trav.'!N106)</f>
        <v/>
      </c>
      <c r="F110" s="308" t="str">
        <f>IF('1042Bf Données de base trav.'!O106="","",'1042Bf Données de base trav.'!O106)</f>
        <v/>
      </c>
      <c r="G110" s="307" t="str">
        <f>IF('1042Bf Données de base trav.'!P106="","",'1042Bf Données de base trav.'!P106)</f>
        <v/>
      </c>
      <c r="H110" s="311" t="str">
        <f>IF('1042Bf Données de base trav.'!Q106="","",'1042Bf Données de base trav.'!Q106)</f>
        <v/>
      </c>
      <c r="I110" s="312" t="str">
        <f>IF('1042Bf Données de base trav.'!R106="","",'1042Bf Données de base trav.'!R106)</f>
        <v/>
      </c>
      <c r="J110" s="313" t="str">
        <f t="shared" si="27"/>
        <v/>
      </c>
      <c r="K110" s="314" t="str">
        <f t="shared" si="28"/>
        <v/>
      </c>
      <c r="L110" s="315" t="str">
        <f>IF('1042Bf Données de base trav.'!S106="","",'1042Bf Données de base trav.'!S106)</f>
        <v/>
      </c>
      <c r="M110" s="316" t="str">
        <f t="shared" si="44"/>
        <v/>
      </c>
      <c r="N110" s="317" t="str">
        <f t="shared" si="45"/>
        <v/>
      </c>
      <c r="O110" s="318" t="str">
        <f t="shared" si="46"/>
        <v/>
      </c>
      <c r="P110" s="319" t="str">
        <f t="shared" si="47"/>
        <v/>
      </c>
      <c r="Q110" s="309" t="str">
        <f t="shared" si="48"/>
        <v/>
      </c>
      <c r="R110" s="320" t="str">
        <f t="shared" si="49"/>
        <v/>
      </c>
      <c r="S110" s="317" t="str">
        <f t="shared" si="50"/>
        <v/>
      </c>
      <c r="T110" s="315" t="str">
        <f>IF(R110="","",MAX((O110-AR110)*'1042Af Demande'!$B$31,0))</f>
        <v/>
      </c>
      <c r="U110" s="321" t="str">
        <f t="shared" si="51"/>
        <v/>
      </c>
      <c r="V110" s="377"/>
      <c r="W110" s="378"/>
      <c r="X110" s="158" t="str">
        <f>IF('1042Bf Données de base trav.'!M106="","",'1042Bf Données de base trav.'!M106)</f>
        <v/>
      </c>
      <c r="Y110" s="379" t="str">
        <f t="shared" si="29"/>
        <v/>
      </c>
      <c r="Z110" s="380" t="str">
        <f>IF(A110="","",'1042Bf Données de base trav.'!Q106-'1042Bf Données de base trav.'!R106)</f>
        <v/>
      </c>
      <c r="AA110" s="380" t="str">
        <f t="shared" si="30"/>
        <v/>
      </c>
      <c r="AB110" s="381" t="str">
        <f t="shared" si="31"/>
        <v/>
      </c>
      <c r="AC110" s="381" t="str">
        <f t="shared" si="32"/>
        <v/>
      </c>
      <c r="AD110" s="381" t="str">
        <f t="shared" si="33"/>
        <v/>
      </c>
      <c r="AE110" s="382" t="str">
        <f t="shared" si="34"/>
        <v/>
      </c>
      <c r="AF110" s="382" t="str">
        <f>IF(K110="","",K110*AF$8 - MAX('1042Bf Données de base trav.'!S106-M110,0))</f>
        <v/>
      </c>
      <c r="AG110" s="382" t="str">
        <f t="shared" si="35"/>
        <v/>
      </c>
      <c r="AH110" s="382" t="str">
        <f t="shared" si="36"/>
        <v/>
      </c>
      <c r="AI110" s="382" t="str">
        <f t="shared" si="37"/>
        <v/>
      </c>
      <c r="AJ110" s="382" t="str">
        <f>IF(OR($C110="",K110="",O110=""),"",MAX(P110+'1042Bf Données de base trav.'!T106-O110,0))</f>
        <v/>
      </c>
      <c r="AK110" s="382" t="str">
        <f>IF('1042Bf Données de base trav.'!T106="","",'1042Bf Données de base trav.'!T106)</f>
        <v/>
      </c>
      <c r="AL110" s="382" t="str">
        <f t="shared" si="38"/>
        <v/>
      </c>
      <c r="AM110" s="383" t="str">
        <f t="shared" si="39"/>
        <v/>
      </c>
      <c r="AN110" s="384" t="str">
        <f t="shared" si="40"/>
        <v/>
      </c>
      <c r="AO110" s="382" t="str">
        <f t="shared" si="41"/>
        <v/>
      </c>
      <c r="AP110" s="382" t="str">
        <f>IF(E110="","",'1042Bf Données de base trav.'!P106)</f>
        <v/>
      </c>
      <c r="AQ110" s="385">
        <f>IF('1042Bf Données de base trav.'!Y106&gt;0,AG110,0)</f>
        <v>0</v>
      </c>
      <c r="AR110" s="386">
        <f>IF('1042Bf Données de base trav.'!Y106&gt;0,'1042Bf Données de base trav.'!T106,0)</f>
        <v>0</v>
      </c>
      <c r="AS110" s="382" t="str">
        <f t="shared" si="42"/>
        <v/>
      </c>
      <c r="AT110" s="382">
        <f>'1042Bf Données de base trav.'!P106</f>
        <v>0</v>
      </c>
      <c r="AU110" s="382">
        <f t="shared" si="43"/>
        <v>0</v>
      </c>
    </row>
    <row r="111" spans="1:47" s="57" customFormat="1" ht="16.899999999999999" customHeight="1">
      <c r="A111" s="402" t="str">
        <f>IF('1042Bf Données de base trav.'!A107="","",'1042Bf Données de base trav.'!A107)</f>
        <v/>
      </c>
      <c r="B111" s="409" t="str">
        <f>IF('1042Bf Données de base trav.'!B107="","",'1042Bf Données de base trav.'!B107)</f>
        <v/>
      </c>
      <c r="C111" s="403" t="str">
        <f>IF('1042Bf Données de base trav.'!C107="","",'1042Bf Données de base trav.'!C107)</f>
        <v/>
      </c>
      <c r="D111" s="310" t="str">
        <f>IF('1042Bf Données de base trav.'!AJ107="","",'1042Bf Données de base trav.'!AJ107)</f>
        <v/>
      </c>
      <c r="E111" s="306" t="str">
        <f>IF('1042Bf Données de base trav.'!N107="","",'1042Bf Données de base trav.'!N107)</f>
        <v/>
      </c>
      <c r="F111" s="308" t="str">
        <f>IF('1042Bf Données de base trav.'!O107="","",'1042Bf Données de base trav.'!O107)</f>
        <v/>
      </c>
      <c r="G111" s="307" t="str">
        <f>IF('1042Bf Données de base trav.'!P107="","",'1042Bf Données de base trav.'!P107)</f>
        <v/>
      </c>
      <c r="H111" s="311" t="str">
        <f>IF('1042Bf Données de base trav.'!Q107="","",'1042Bf Données de base trav.'!Q107)</f>
        <v/>
      </c>
      <c r="I111" s="312" t="str">
        <f>IF('1042Bf Données de base trav.'!R107="","",'1042Bf Données de base trav.'!R107)</f>
        <v/>
      </c>
      <c r="J111" s="313" t="str">
        <f t="shared" si="27"/>
        <v/>
      </c>
      <c r="K111" s="314" t="str">
        <f t="shared" si="28"/>
        <v/>
      </c>
      <c r="L111" s="315" t="str">
        <f>IF('1042Bf Données de base trav.'!S107="","",'1042Bf Données de base trav.'!S107)</f>
        <v/>
      </c>
      <c r="M111" s="316" t="str">
        <f t="shared" si="44"/>
        <v/>
      </c>
      <c r="N111" s="317" t="str">
        <f t="shared" si="45"/>
        <v/>
      </c>
      <c r="O111" s="318" t="str">
        <f t="shared" si="46"/>
        <v/>
      </c>
      <c r="P111" s="319" t="str">
        <f t="shared" si="47"/>
        <v/>
      </c>
      <c r="Q111" s="309" t="str">
        <f t="shared" si="48"/>
        <v/>
      </c>
      <c r="R111" s="320" t="str">
        <f t="shared" si="49"/>
        <v/>
      </c>
      <c r="S111" s="317" t="str">
        <f t="shared" si="50"/>
        <v/>
      </c>
      <c r="T111" s="315" t="str">
        <f>IF(R111="","",MAX((O111-AR111)*'1042Af Demande'!$B$31,0))</f>
        <v/>
      </c>
      <c r="U111" s="321" t="str">
        <f t="shared" si="51"/>
        <v/>
      </c>
      <c r="V111" s="377"/>
      <c r="W111" s="378"/>
      <c r="X111" s="158" t="str">
        <f>IF('1042Bf Données de base trav.'!M107="","",'1042Bf Données de base trav.'!M107)</f>
        <v/>
      </c>
      <c r="Y111" s="379" t="str">
        <f t="shared" si="29"/>
        <v/>
      </c>
      <c r="Z111" s="380" t="str">
        <f>IF(A111="","",'1042Bf Données de base trav.'!Q107-'1042Bf Données de base trav.'!R107)</f>
        <v/>
      </c>
      <c r="AA111" s="380" t="str">
        <f t="shared" si="30"/>
        <v/>
      </c>
      <c r="AB111" s="381" t="str">
        <f t="shared" si="31"/>
        <v/>
      </c>
      <c r="AC111" s="381" t="str">
        <f t="shared" si="32"/>
        <v/>
      </c>
      <c r="AD111" s="381" t="str">
        <f t="shared" si="33"/>
        <v/>
      </c>
      <c r="AE111" s="382" t="str">
        <f t="shared" si="34"/>
        <v/>
      </c>
      <c r="AF111" s="382" t="str">
        <f>IF(K111="","",K111*AF$8 - MAX('1042Bf Données de base trav.'!S107-M111,0))</f>
        <v/>
      </c>
      <c r="AG111" s="382" t="str">
        <f t="shared" si="35"/>
        <v/>
      </c>
      <c r="AH111" s="382" t="str">
        <f t="shared" si="36"/>
        <v/>
      </c>
      <c r="AI111" s="382" t="str">
        <f t="shared" si="37"/>
        <v/>
      </c>
      <c r="AJ111" s="382" t="str">
        <f>IF(OR($C111="",K111="",O111=""),"",MAX(P111+'1042Bf Données de base trav.'!T107-O111,0))</f>
        <v/>
      </c>
      <c r="AK111" s="382" t="str">
        <f>IF('1042Bf Données de base trav.'!T107="","",'1042Bf Données de base trav.'!T107)</f>
        <v/>
      </c>
      <c r="AL111" s="382" t="str">
        <f t="shared" si="38"/>
        <v/>
      </c>
      <c r="AM111" s="383" t="str">
        <f t="shared" si="39"/>
        <v/>
      </c>
      <c r="AN111" s="384" t="str">
        <f t="shared" si="40"/>
        <v/>
      </c>
      <c r="AO111" s="382" t="str">
        <f t="shared" si="41"/>
        <v/>
      </c>
      <c r="AP111" s="382" t="str">
        <f>IF(E111="","",'1042Bf Données de base trav.'!P107)</f>
        <v/>
      </c>
      <c r="AQ111" s="385">
        <f>IF('1042Bf Données de base trav.'!Y107&gt;0,AG111,0)</f>
        <v>0</v>
      </c>
      <c r="AR111" s="386">
        <f>IF('1042Bf Données de base trav.'!Y107&gt;0,'1042Bf Données de base trav.'!T107,0)</f>
        <v>0</v>
      </c>
      <c r="AS111" s="382" t="str">
        <f t="shared" si="42"/>
        <v/>
      </c>
      <c r="AT111" s="382">
        <f>'1042Bf Données de base trav.'!P107</f>
        <v>0</v>
      </c>
      <c r="AU111" s="382">
        <f t="shared" si="43"/>
        <v>0</v>
      </c>
    </row>
    <row r="112" spans="1:47" s="57" customFormat="1" ht="16.899999999999999" customHeight="1">
      <c r="A112" s="402" t="str">
        <f>IF('1042Bf Données de base trav.'!A108="","",'1042Bf Données de base trav.'!A108)</f>
        <v/>
      </c>
      <c r="B112" s="409" t="str">
        <f>IF('1042Bf Données de base trav.'!B108="","",'1042Bf Données de base trav.'!B108)</f>
        <v/>
      </c>
      <c r="C112" s="403" t="str">
        <f>IF('1042Bf Données de base trav.'!C108="","",'1042Bf Données de base trav.'!C108)</f>
        <v/>
      </c>
      <c r="D112" s="310" t="str">
        <f>IF('1042Bf Données de base trav.'!AJ108="","",'1042Bf Données de base trav.'!AJ108)</f>
        <v/>
      </c>
      <c r="E112" s="306" t="str">
        <f>IF('1042Bf Données de base trav.'!N108="","",'1042Bf Données de base trav.'!N108)</f>
        <v/>
      </c>
      <c r="F112" s="308" t="str">
        <f>IF('1042Bf Données de base trav.'!O108="","",'1042Bf Données de base trav.'!O108)</f>
        <v/>
      </c>
      <c r="G112" s="307" t="str">
        <f>IF('1042Bf Données de base trav.'!P108="","",'1042Bf Données de base trav.'!P108)</f>
        <v/>
      </c>
      <c r="H112" s="311" t="str">
        <f>IF('1042Bf Données de base trav.'!Q108="","",'1042Bf Données de base trav.'!Q108)</f>
        <v/>
      </c>
      <c r="I112" s="312" t="str">
        <f>IF('1042Bf Données de base trav.'!R108="","",'1042Bf Données de base trav.'!R108)</f>
        <v/>
      </c>
      <c r="J112" s="313" t="str">
        <f t="shared" si="27"/>
        <v/>
      </c>
      <c r="K112" s="314" t="str">
        <f t="shared" si="28"/>
        <v/>
      </c>
      <c r="L112" s="315" t="str">
        <f>IF('1042Bf Données de base trav.'!S108="","",'1042Bf Données de base trav.'!S108)</f>
        <v/>
      </c>
      <c r="M112" s="316" t="str">
        <f t="shared" si="44"/>
        <v/>
      </c>
      <c r="N112" s="317" t="str">
        <f t="shared" si="45"/>
        <v/>
      </c>
      <c r="O112" s="318" t="str">
        <f t="shared" si="46"/>
        <v/>
      </c>
      <c r="P112" s="319" t="str">
        <f t="shared" si="47"/>
        <v/>
      </c>
      <c r="Q112" s="309" t="str">
        <f t="shared" si="48"/>
        <v/>
      </c>
      <c r="R112" s="320" t="str">
        <f t="shared" si="49"/>
        <v/>
      </c>
      <c r="S112" s="317" t="str">
        <f t="shared" si="50"/>
        <v/>
      </c>
      <c r="T112" s="315" t="str">
        <f>IF(R112="","",MAX((O112-AR112)*'1042Af Demande'!$B$31,0))</f>
        <v/>
      </c>
      <c r="U112" s="321" t="str">
        <f t="shared" si="51"/>
        <v/>
      </c>
      <c r="V112" s="377"/>
      <c r="W112" s="378"/>
      <c r="X112" s="158" t="str">
        <f>IF('1042Bf Données de base trav.'!M108="","",'1042Bf Données de base trav.'!M108)</f>
        <v/>
      </c>
      <c r="Y112" s="379" t="str">
        <f t="shared" si="29"/>
        <v/>
      </c>
      <c r="Z112" s="380" t="str">
        <f>IF(A112="","",'1042Bf Données de base trav.'!Q108-'1042Bf Données de base trav.'!R108)</f>
        <v/>
      </c>
      <c r="AA112" s="380" t="str">
        <f t="shared" si="30"/>
        <v/>
      </c>
      <c r="AB112" s="381" t="str">
        <f t="shared" si="31"/>
        <v/>
      </c>
      <c r="AC112" s="381" t="str">
        <f t="shared" si="32"/>
        <v/>
      </c>
      <c r="AD112" s="381" t="str">
        <f t="shared" si="33"/>
        <v/>
      </c>
      <c r="AE112" s="382" t="str">
        <f t="shared" si="34"/>
        <v/>
      </c>
      <c r="AF112" s="382" t="str">
        <f>IF(K112="","",K112*AF$8 - MAX('1042Bf Données de base trav.'!S108-M112,0))</f>
        <v/>
      </c>
      <c r="AG112" s="382" t="str">
        <f t="shared" si="35"/>
        <v/>
      </c>
      <c r="AH112" s="382" t="str">
        <f t="shared" si="36"/>
        <v/>
      </c>
      <c r="AI112" s="382" t="str">
        <f t="shared" si="37"/>
        <v/>
      </c>
      <c r="AJ112" s="382" t="str">
        <f>IF(OR($C112="",K112="",O112=""),"",MAX(P112+'1042Bf Données de base trav.'!T108-O112,0))</f>
        <v/>
      </c>
      <c r="AK112" s="382" t="str">
        <f>IF('1042Bf Données de base trav.'!T108="","",'1042Bf Données de base trav.'!T108)</f>
        <v/>
      </c>
      <c r="AL112" s="382" t="str">
        <f t="shared" si="38"/>
        <v/>
      </c>
      <c r="AM112" s="383" t="str">
        <f t="shared" si="39"/>
        <v/>
      </c>
      <c r="AN112" s="384" t="str">
        <f t="shared" si="40"/>
        <v/>
      </c>
      <c r="AO112" s="382" t="str">
        <f t="shared" si="41"/>
        <v/>
      </c>
      <c r="AP112" s="382" t="str">
        <f>IF(E112="","",'1042Bf Données de base trav.'!P108)</f>
        <v/>
      </c>
      <c r="AQ112" s="385">
        <f>IF('1042Bf Données de base trav.'!Y108&gt;0,AG112,0)</f>
        <v>0</v>
      </c>
      <c r="AR112" s="386">
        <f>IF('1042Bf Données de base trav.'!Y108&gt;0,'1042Bf Données de base trav.'!T108,0)</f>
        <v>0</v>
      </c>
      <c r="AS112" s="382" t="str">
        <f t="shared" si="42"/>
        <v/>
      </c>
      <c r="AT112" s="382">
        <f>'1042Bf Données de base trav.'!P108</f>
        <v>0</v>
      </c>
      <c r="AU112" s="382">
        <f t="shared" si="43"/>
        <v>0</v>
      </c>
    </row>
    <row r="113" spans="1:47" s="57" customFormat="1" ht="16.899999999999999" customHeight="1">
      <c r="A113" s="402" t="str">
        <f>IF('1042Bf Données de base trav.'!A109="","",'1042Bf Données de base trav.'!A109)</f>
        <v/>
      </c>
      <c r="B113" s="409" t="str">
        <f>IF('1042Bf Données de base trav.'!B109="","",'1042Bf Données de base trav.'!B109)</f>
        <v/>
      </c>
      <c r="C113" s="403" t="str">
        <f>IF('1042Bf Données de base trav.'!C109="","",'1042Bf Données de base trav.'!C109)</f>
        <v/>
      </c>
      <c r="D113" s="310" t="str">
        <f>IF('1042Bf Données de base trav.'!AJ109="","",'1042Bf Données de base trav.'!AJ109)</f>
        <v/>
      </c>
      <c r="E113" s="306" t="str">
        <f>IF('1042Bf Données de base trav.'!N109="","",'1042Bf Données de base trav.'!N109)</f>
        <v/>
      </c>
      <c r="F113" s="308" t="str">
        <f>IF('1042Bf Données de base trav.'!O109="","",'1042Bf Données de base trav.'!O109)</f>
        <v/>
      </c>
      <c r="G113" s="307" t="str">
        <f>IF('1042Bf Données de base trav.'!P109="","",'1042Bf Données de base trav.'!P109)</f>
        <v/>
      </c>
      <c r="H113" s="311" t="str">
        <f>IF('1042Bf Données de base trav.'!Q109="","",'1042Bf Données de base trav.'!Q109)</f>
        <v/>
      </c>
      <c r="I113" s="312" t="str">
        <f>IF('1042Bf Données de base trav.'!R109="","",'1042Bf Données de base trav.'!R109)</f>
        <v/>
      </c>
      <c r="J113" s="313" t="str">
        <f t="shared" si="27"/>
        <v/>
      </c>
      <c r="K113" s="314" t="str">
        <f t="shared" si="28"/>
        <v/>
      </c>
      <c r="L113" s="315" t="str">
        <f>IF('1042Bf Données de base trav.'!S109="","",'1042Bf Données de base trav.'!S109)</f>
        <v/>
      </c>
      <c r="M113" s="316" t="str">
        <f t="shared" si="44"/>
        <v/>
      </c>
      <c r="N113" s="317" t="str">
        <f t="shared" si="45"/>
        <v/>
      </c>
      <c r="O113" s="318" t="str">
        <f t="shared" si="46"/>
        <v/>
      </c>
      <c r="P113" s="319" t="str">
        <f t="shared" si="47"/>
        <v/>
      </c>
      <c r="Q113" s="309" t="str">
        <f t="shared" si="48"/>
        <v/>
      </c>
      <c r="R113" s="320" t="str">
        <f t="shared" si="49"/>
        <v/>
      </c>
      <c r="S113" s="317" t="str">
        <f t="shared" si="50"/>
        <v/>
      </c>
      <c r="T113" s="315" t="str">
        <f>IF(R113="","",MAX((O113-AR113)*'1042Af Demande'!$B$31,0))</f>
        <v/>
      </c>
      <c r="U113" s="321" t="str">
        <f t="shared" si="51"/>
        <v/>
      </c>
      <c r="V113" s="377"/>
      <c r="W113" s="378"/>
      <c r="X113" s="158" t="str">
        <f>IF('1042Bf Données de base trav.'!M109="","",'1042Bf Données de base trav.'!M109)</f>
        <v/>
      </c>
      <c r="Y113" s="379" t="str">
        <f t="shared" si="29"/>
        <v/>
      </c>
      <c r="Z113" s="380" t="str">
        <f>IF(A113="","",'1042Bf Données de base trav.'!Q109-'1042Bf Données de base trav.'!R109)</f>
        <v/>
      </c>
      <c r="AA113" s="380" t="str">
        <f t="shared" si="30"/>
        <v/>
      </c>
      <c r="AB113" s="381" t="str">
        <f t="shared" si="31"/>
        <v/>
      </c>
      <c r="AC113" s="381" t="str">
        <f t="shared" si="32"/>
        <v/>
      </c>
      <c r="AD113" s="381" t="str">
        <f t="shared" si="33"/>
        <v/>
      </c>
      <c r="AE113" s="382" t="str">
        <f t="shared" si="34"/>
        <v/>
      </c>
      <c r="AF113" s="382" t="str">
        <f>IF(K113="","",K113*AF$8 - MAX('1042Bf Données de base trav.'!S109-M113,0))</f>
        <v/>
      </c>
      <c r="AG113" s="382" t="str">
        <f t="shared" si="35"/>
        <v/>
      </c>
      <c r="AH113" s="382" t="str">
        <f t="shared" si="36"/>
        <v/>
      </c>
      <c r="AI113" s="382" t="str">
        <f t="shared" si="37"/>
        <v/>
      </c>
      <c r="AJ113" s="382" t="str">
        <f>IF(OR($C113="",K113="",O113=""),"",MAX(P113+'1042Bf Données de base trav.'!T109-O113,0))</f>
        <v/>
      </c>
      <c r="AK113" s="382" t="str">
        <f>IF('1042Bf Données de base trav.'!T109="","",'1042Bf Données de base trav.'!T109)</f>
        <v/>
      </c>
      <c r="AL113" s="382" t="str">
        <f t="shared" si="38"/>
        <v/>
      </c>
      <c r="AM113" s="383" t="str">
        <f t="shared" si="39"/>
        <v/>
      </c>
      <c r="AN113" s="384" t="str">
        <f t="shared" si="40"/>
        <v/>
      </c>
      <c r="AO113" s="382" t="str">
        <f t="shared" si="41"/>
        <v/>
      </c>
      <c r="AP113" s="382" t="str">
        <f>IF(E113="","",'1042Bf Données de base trav.'!P109)</f>
        <v/>
      </c>
      <c r="AQ113" s="385">
        <f>IF('1042Bf Données de base trav.'!Y109&gt;0,AG113,0)</f>
        <v>0</v>
      </c>
      <c r="AR113" s="386">
        <f>IF('1042Bf Données de base trav.'!Y109&gt;0,'1042Bf Données de base trav.'!T109,0)</f>
        <v>0</v>
      </c>
      <c r="AS113" s="382" t="str">
        <f t="shared" si="42"/>
        <v/>
      </c>
      <c r="AT113" s="382">
        <f>'1042Bf Données de base trav.'!P109</f>
        <v>0</v>
      </c>
      <c r="AU113" s="382">
        <f t="shared" si="43"/>
        <v>0</v>
      </c>
    </row>
    <row r="114" spans="1:47" s="57" customFormat="1" ht="16.899999999999999" customHeight="1">
      <c r="A114" s="402" t="str">
        <f>IF('1042Bf Données de base trav.'!A110="","",'1042Bf Données de base trav.'!A110)</f>
        <v/>
      </c>
      <c r="B114" s="409" t="str">
        <f>IF('1042Bf Données de base trav.'!B110="","",'1042Bf Données de base trav.'!B110)</f>
        <v/>
      </c>
      <c r="C114" s="403" t="str">
        <f>IF('1042Bf Données de base trav.'!C110="","",'1042Bf Données de base trav.'!C110)</f>
        <v/>
      </c>
      <c r="D114" s="310" t="str">
        <f>IF('1042Bf Données de base trav.'!AJ110="","",'1042Bf Données de base trav.'!AJ110)</f>
        <v/>
      </c>
      <c r="E114" s="306" t="str">
        <f>IF('1042Bf Données de base trav.'!N110="","",'1042Bf Données de base trav.'!N110)</f>
        <v/>
      </c>
      <c r="F114" s="308" t="str">
        <f>IF('1042Bf Données de base trav.'!O110="","",'1042Bf Données de base trav.'!O110)</f>
        <v/>
      </c>
      <c r="G114" s="307" t="str">
        <f>IF('1042Bf Données de base trav.'!P110="","",'1042Bf Données de base trav.'!P110)</f>
        <v/>
      </c>
      <c r="H114" s="311" t="str">
        <f>IF('1042Bf Données de base trav.'!Q110="","",'1042Bf Données de base trav.'!Q110)</f>
        <v/>
      </c>
      <c r="I114" s="312" t="str">
        <f>IF('1042Bf Données de base trav.'!R110="","",'1042Bf Données de base trav.'!R110)</f>
        <v/>
      </c>
      <c r="J114" s="313" t="str">
        <f t="shared" si="27"/>
        <v/>
      </c>
      <c r="K114" s="314" t="str">
        <f t="shared" si="28"/>
        <v/>
      </c>
      <c r="L114" s="315" t="str">
        <f>IF('1042Bf Données de base trav.'!S110="","",'1042Bf Données de base trav.'!S110)</f>
        <v/>
      </c>
      <c r="M114" s="316" t="str">
        <f t="shared" si="44"/>
        <v/>
      </c>
      <c r="N114" s="317" t="str">
        <f t="shared" si="45"/>
        <v/>
      </c>
      <c r="O114" s="318" t="str">
        <f t="shared" si="46"/>
        <v/>
      </c>
      <c r="P114" s="319" t="str">
        <f t="shared" si="47"/>
        <v/>
      </c>
      <c r="Q114" s="309" t="str">
        <f t="shared" si="48"/>
        <v/>
      </c>
      <c r="R114" s="320" t="str">
        <f t="shared" si="49"/>
        <v/>
      </c>
      <c r="S114" s="317" t="str">
        <f t="shared" si="50"/>
        <v/>
      </c>
      <c r="T114" s="315" t="str">
        <f>IF(R114="","",MAX((O114-AR114)*'1042Af Demande'!$B$31,0))</f>
        <v/>
      </c>
      <c r="U114" s="321" t="str">
        <f t="shared" si="51"/>
        <v/>
      </c>
      <c r="V114" s="377"/>
      <c r="W114" s="378"/>
      <c r="X114" s="158" t="str">
        <f>IF('1042Bf Données de base trav.'!M110="","",'1042Bf Données de base trav.'!M110)</f>
        <v/>
      </c>
      <c r="Y114" s="379" t="str">
        <f t="shared" si="29"/>
        <v/>
      </c>
      <c r="Z114" s="380" t="str">
        <f>IF(A114="","",'1042Bf Données de base trav.'!Q110-'1042Bf Données de base trav.'!R110)</f>
        <v/>
      </c>
      <c r="AA114" s="380" t="str">
        <f t="shared" si="30"/>
        <v/>
      </c>
      <c r="AB114" s="381" t="str">
        <f t="shared" si="31"/>
        <v/>
      </c>
      <c r="AC114" s="381" t="str">
        <f t="shared" si="32"/>
        <v/>
      </c>
      <c r="AD114" s="381" t="str">
        <f t="shared" si="33"/>
        <v/>
      </c>
      <c r="AE114" s="382" t="str">
        <f t="shared" si="34"/>
        <v/>
      </c>
      <c r="AF114" s="382" t="str">
        <f>IF(K114="","",K114*AF$8 - MAX('1042Bf Données de base trav.'!S110-M114,0))</f>
        <v/>
      </c>
      <c r="AG114" s="382" t="str">
        <f t="shared" si="35"/>
        <v/>
      </c>
      <c r="AH114" s="382" t="str">
        <f t="shared" si="36"/>
        <v/>
      </c>
      <c r="AI114" s="382" t="str">
        <f t="shared" si="37"/>
        <v/>
      </c>
      <c r="AJ114" s="382" t="str">
        <f>IF(OR($C114="",K114="",O114=""),"",MAX(P114+'1042Bf Données de base trav.'!T110-O114,0))</f>
        <v/>
      </c>
      <c r="AK114" s="382" t="str">
        <f>IF('1042Bf Données de base trav.'!T110="","",'1042Bf Données de base trav.'!T110)</f>
        <v/>
      </c>
      <c r="AL114" s="382" t="str">
        <f t="shared" si="38"/>
        <v/>
      </c>
      <c r="AM114" s="383" t="str">
        <f t="shared" si="39"/>
        <v/>
      </c>
      <c r="AN114" s="384" t="str">
        <f t="shared" si="40"/>
        <v/>
      </c>
      <c r="AO114" s="382" t="str">
        <f t="shared" si="41"/>
        <v/>
      </c>
      <c r="AP114" s="382" t="str">
        <f>IF(E114="","",'1042Bf Données de base trav.'!P110)</f>
        <v/>
      </c>
      <c r="AQ114" s="385">
        <f>IF('1042Bf Données de base trav.'!Y110&gt;0,AG114,0)</f>
        <v>0</v>
      </c>
      <c r="AR114" s="386">
        <f>IF('1042Bf Données de base trav.'!Y110&gt;0,'1042Bf Données de base trav.'!T110,0)</f>
        <v>0</v>
      </c>
      <c r="AS114" s="382" t="str">
        <f t="shared" si="42"/>
        <v/>
      </c>
      <c r="AT114" s="382">
        <f>'1042Bf Données de base trav.'!P110</f>
        <v>0</v>
      </c>
      <c r="AU114" s="382">
        <f t="shared" si="43"/>
        <v>0</v>
      </c>
    </row>
    <row r="115" spans="1:47" s="57" customFormat="1" ht="16.899999999999999" customHeight="1">
      <c r="A115" s="402" t="str">
        <f>IF('1042Bf Données de base trav.'!A111="","",'1042Bf Données de base trav.'!A111)</f>
        <v/>
      </c>
      <c r="B115" s="409" t="str">
        <f>IF('1042Bf Données de base trav.'!B111="","",'1042Bf Données de base trav.'!B111)</f>
        <v/>
      </c>
      <c r="C115" s="403" t="str">
        <f>IF('1042Bf Données de base trav.'!C111="","",'1042Bf Données de base trav.'!C111)</f>
        <v/>
      </c>
      <c r="D115" s="310" t="str">
        <f>IF('1042Bf Données de base trav.'!AJ111="","",'1042Bf Données de base trav.'!AJ111)</f>
        <v/>
      </c>
      <c r="E115" s="306" t="str">
        <f>IF('1042Bf Données de base trav.'!N111="","",'1042Bf Données de base trav.'!N111)</f>
        <v/>
      </c>
      <c r="F115" s="308" t="str">
        <f>IF('1042Bf Données de base trav.'!O111="","",'1042Bf Données de base trav.'!O111)</f>
        <v/>
      </c>
      <c r="G115" s="307" t="str">
        <f>IF('1042Bf Données de base trav.'!P111="","",'1042Bf Données de base trav.'!P111)</f>
        <v/>
      </c>
      <c r="H115" s="311" t="str">
        <f>IF('1042Bf Données de base trav.'!Q111="","",'1042Bf Données de base trav.'!Q111)</f>
        <v/>
      </c>
      <c r="I115" s="312" t="str">
        <f>IF('1042Bf Données de base trav.'!R111="","",'1042Bf Données de base trav.'!R111)</f>
        <v/>
      </c>
      <c r="J115" s="313" t="str">
        <f t="shared" si="27"/>
        <v/>
      </c>
      <c r="K115" s="314" t="str">
        <f t="shared" si="28"/>
        <v/>
      </c>
      <c r="L115" s="315" t="str">
        <f>IF('1042Bf Données de base trav.'!S111="","",'1042Bf Données de base trav.'!S111)</f>
        <v/>
      </c>
      <c r="M115" s="316" t="str">
        <f t="shared" si="44"/>
        <v/>
      </c>
      <c r="N115" s="317" t="str">
        <f t="shared" si="45"/>
        <v/>
      </c>
      <c r="O115" s="318" t="str">
        <f t="shared" si="46"/>
        <v/>
      </c>
      <c r="P115" s="319" t="str">
        <f t="shared" si="47"/>
        <v/>
      </c>
      <c r="Q115" s="309" t="str">
        <f t="shared" si="48"/>
        <v/>
      </c>
      <c r="R115" s="320" t="str">
        <f t="shared" si="49"/>
        <v/>
      </c>
      <c r="S115" s="317" t="str">
        <f t="shared" si="50"/>
        <v/>
      </c>
      <c r="T115" s="315" t="str">
        <f>IF(R115="","",MAX((O115-AR115)*'1042Af Demande'!$B$31,0))</f>
        <v/>
      </c>
      <c r="U115" s="321" t="str">
        <f t="shared" si="51"/>
        <v/>
      </c>
      <c r="V115" s="377"/>
      <c r="W115" s="378"/>
      <c r="X115" s="158" t="str">
        <f>IF('1042Bf Données de base trav.'!M111="","",'1042Bf Données de base trav.'!M111)</f>
        <v/>
      </c>
      <c r="Y115" s="379" t="str">
        <f t="shared" si="29"/>
        <v/>
      </c>
      <c r="Z115" s="380" t="str">
        <f>IF(A115="","",'1042Bf Données de base trav.'!Q111-'1042Bf Données de base trav.'!R111)</f>
        <v/>
      </c>
      <c r="AA115" s="380" t="str">
        <f t="shared" si="30"/>
        <v/>
      </c>
      <c r="AB115" s="381" t="str">
        <f t="shared" si="31"/>
        <v/>
      </c>
      <c r="AC115" s="381" t="str">
        <f t="shared" si="32"/>
        <v/>
      </c>
      <c r="AD115" s="381" t="str">
        <f t="shared" si="33"/>
        <v/>
      </c>
      <c r="AE115" s="382" t="str">
        <f t="shared" si="34"/>
        <v/>
      </c>
      <c r="AF115" s="382" t="str">
        <f>IF(K115="","",K115*AF$8 - MAX('1042Bf Données de base trav.'!S111-M115,0))</f>
        <v/>
      </c>
      <c r="AG115" s="382" t="str">
        <f t="shared" si="35"/>
        <v/>
      </c>
      <c r="AH115" s="382" t="str">
        <f t="shared" si="36"/>
        <v/>
      </c>
      <c r="AI115" s="382" t="str">
        <f t="shared" si="37"/>
        <v/>
      </c>
      <c r="AJ115" s="382" t="str">
        <f>IF(OR($C115="",K115="",O115=""),"",MAX(P115+'1042Bf Données de base trav.'!T111-O115,0))</f>
        <v/>
      </c>
      <c r="AK115" s="382" t="str">
        <f>IF('1042Bf Données de base trav.'!T111="","",'1042Bf Données de base trav.'!T111)</f>
        <v/>
      </c>
      <c r="AL115" s="382" t="str">
        <f t="shared" si="38"/>
        <v/>
      </c>
      <c r="AM115" s="383" t="str">
        <f t="shared" si="39"/>
        <v/>
      </c>
      <c r="AN115" s="384" t="str">
        <f t="shared" si="40"/>
        <v/>
      </c>
      <c r="AO115" s="382" t="str">
        <f t="shared" si="41"/>
        <v/>
      </c>
      <c r="AP115" s="382" t="str">
        <f>IF(E115="","",'1042Bf Données de base trav.'!P111)</f>
        <v/>
      </c>
      <c r="AQ115" s="385">
        <f>IF('1042Bf Données de base trav.'!Y111&gt;0,AG115,0)</f>
        <v>0</v>
      </c>
      <c r="AR115" s="386">
        <f>IF('1042Bf Données de base trav.'!Y111&gt;0,'1042Bf Données de base trav.'!T111,0)</f>
        <v>0</v>
      </c>
      <c r="AS115" s="382" t="str">
        <f t="shared" si="42"/>
        <v/>
      </c>
      <c r="AT115" s="382">
        <f>'1042Bf Données de base trav.'!P111</f>
        <v>0</v>
      </c>
      <c r="AU115" s="382">
        <f t="shared" si="43"/>
        <v>0</v>
      </c>
    </row>
    <row r="116" spans="1:47" s="57" customFormat="1" ht="16.899999999999999" customHeight="1">
      <c r="A116" s="402" t="str">
        <f>IF('1042Bf Données de base trav.'!A112="","",'1042Bf Données de base trav.'!A112)</f>
        <v/>
      </c>
      <c r="B116" s="409" t="str">
        <f>IF('1042Bf Données de base trav.'!B112="","",'1042Bf Données de base trav.'!B112)</f>
        <v/>
      </c>
      <c r="C116" s="403" t="str">
        <f>IF('1042Bf Données de base trav.'!C112="","",'1042Bf Données de base trav.'!C112)</f>
        <v/>
      </c>
      <c r="D116" s="310" t="str">
        <f>IF('1042Bf Données de base trav.'!AJ112="","",'1042Bf Données de base trav.'!AJ112)</f>
        <v/>
      </c>
      <c r="E116" s="306" t="str">
        <f>IF('1042Bf Données de base trav.'!N112="","",'1042Bf Données de base trav.'!N112)</f>
        <v/>
      </c>
      <c r="F116" s="308" t="str">
        <f>IF('1042Bf Données de base trav.'!O112="","",'1042Bf Données de base trav.'!O112)</f>
        <v/>
      </c>
      <c r="G116" s="307" t="str">
        <f>IF('1042Bf Données de base trav.'!P112="","",'1042Bf Données de base trav.'!P112)</f>
        <v/>
      </c>
      <c r="H116" s="311" t="str">
        <f>IF('1042Bf Données de base trav.'!Q112="","",'1042Bf Données de base trav.'!Q112)</f>
        <v/>
      </c>
      <c r="I116" s="312" t="str">
        <f>IF('1042Bf Données de base trav.'!R112="","",'1042Bf Données de base trav.'!R112)</f>
        <v/>
      </c>
      <c r="J116" s="313" t="str">
        <f t="shared" si="27"/>
        <v/>
      </c>
      <c r="K116" s="314" t="str">
        <f t="shared" si="28"/>
        <v/>
      </c>
      <c r="L116" s="315" t="str">
        <f>IF('1042Bf Données de base trav.'!S112="","",'1042Bf Données de base trav.'!S112)</f>
        <v/>
      </c>
      <c r="M116" s="316" t="str">
        <f t="shared" si="44"/>
        <v/>
      </c>
      <c r="N116" s="317" t="str">
        <f t="shared" si="45"/>
        <v/>
      </c>
      <c r="O116" s="318" t="str">
        <f t="shared" si="46"/>
        <v/>
      </c>
      <c r="P116" s="319" t="str">
        <f t="shared" si="47"/>
        <v/>
      </c>
      <c r="Q116" s="309" t="str">
        <f t="shared" si="48"/>
        <v/>
      </c>
      <c r="R116" s="320" t="str">
        <f t="shared" si="49"/>
        <v/>
      </c>
      <c r="S116" s="317" t="str">
        <f t="shared" si="50"/>
        <v/>
      </c>
      <c r="T116" s="315" t="str">
        <f>IF(R116="","",MAX((O116-AR116)*'1042Af Demande'!$B$31,0))</f>
        <v/>
      </c>
      <c r="U116" s="321" t="str">
        <f t="shared" si="51"/>
        <v/>
      </c>
      <c r="V116" s="377"/>
      <c r="W116" s="378"/>
      <c r="X116" s="158" t="str">
        <f>IF('1042Bf Données de base trav.'!M112="","",'1042Bf Données de base trav.'!M112)</f>
        <v/>
      </c>
      <c r="Y116" s="379" t="str">
        <f t="shared" si="29"/>
        <v/>
      </c>
      <c r="Z116" s="380" t="str">
        <f>IF(A116="","",'1042Bf Données de base trav.'!Q112-'1042Bf Données de base trav.'!R112)</f>
        <v/>
      </c>
      <c r="AA116" s="380" t="str">
        <f t="shared" si="30"/>
        <v/>
      </c>
      <c r="AB116" s="381" t="str">
        <f t="shared" si="31"/>
        <v/>
      </c>
      <c r="AC116" s="381" t="str">
        <f t="shared" si="32"/>
        <v/>
      </c>
      <c r="AD116" s="381" t="str">
        <f t="shared" si="33"/>
        <v/>
      </c>
      <c r="AE116" s="382" t="str">
        <f t="shared" si="34"/>
        <v/>
      </c>
      <c r="AF116" s="382" t="str">
        <f>IF(K116="","",K116*AF$8 - MAX('1042Bf Données de base trav.'!S112-M116,0))</f>
        <v/>
      </c>
      <c r="AG116" s="382" t="str">
        <f t="shared" si="35"/>
        <v/>
      </c>
      <c r="AH116" s="382" t="str">
        <f t="shared" si="36"/>
        <v/>
      </c>
      <c r="AI116" s="382" t="str">
        <f t="shared" si="37"/>
        <v/>
      </c>
      <c r="AJ116" s="382" t="str">
        <f>IF(OR($C116="",K116="",O116=""),"",MAX(P116+'1042Bf Données de base trav.'!T112-O116,0))</f>
        <v/>
      </c>
      <c r="AK116" s="382" t="str">
        <f>IF('1042Bf Données de base trav.'!T112="","",'1042Bf Données de base trav.'!T112)</f>
        <v/>
      </c>
      <c r="AL116" s="382" t="str">
        <f t="shared" si="38"/>
        <v/>
      </c>
      <c r="AM116" s="383" t="str">
        <f t="shared" si="39"/>
        <v/>
      </c>
      <c r="AN116" s="384" t="str">
        <f t="shared" si="40"/>
        <v/>
      </c>
      <c r="AO116" s="382" t="str">
        <f t="shared" si="41"/>
        <v/>
      </c>
      <c r="AP116" s="382" t="str">
        <f>IF(E116="","",'1042Bf Données de base trav.'!P112)</f>
        <v/>
      </c>
      <c r="AQ116" s="385">
        <f>IF('1042Bf Données de base trav.'!Y112&gt;0,AG116,0)</f>
        <v>0</v>
      </c>
      <c r="AR116" s="386">
        <f>IF('1042Bf Données de base trav.'!Y112&gt;0,'1042Bf Données de base trav.'!T112,0)</f>
        <v>0</v>
      </c>
      <c r="AS116" s="382" t="str">
        <f t="shared" si="42"/>
        <v/>
      </c>
      <c r="AT116" s="382">
        <f>'1042Bf Données de base trav.'!P112</f>
        <v>0</v>
      </c>
      <c r="AU116" s="382">
        <f t="shared" si="43"/>
        <v>0</v>
      </c>
    </row>
    <row r="117" spans="1:47" s="57" customFormat="1" ht="16.899999999999999" customHeight="1">
      <c r="A117" s="402" t="str">
        <f>IF('1042Bf Données de base trav.'!A113="","",'1042Bf Données de base trav.'!A113)</f>
        <v/>
      </c>
      <c r="B117" s="409" t="str">
        <f>IF('1042Bf Données de base trav.'!B113="","",'1042Bf Données de base trav.'!B113)</f>
        <v/>
      </c>
      <c r="C117" s="403" t="str">
        <f>IF('1042Bf Données de base trav.'!C113="","",'1042Bf Données de base trav.'!C113)</f>
        <v/>
      </c>
      <c r="D117" s="310" t="str">
        <f>IF('1042Bf Données de base trav.'!AJ113="","",'1042Bf Données de base trav.'!AJ113)</f>
        <v/>
      </c>
      <c r="E117" s="306" t="str">
        <f>IF('1042Bf Données de base trav.'!N113="","",'1042Bf Données de base trav.'!N113)</f>
        <v/>
      </c>
      <c r="F117" s="308" t="str">
        <f>IF('1042Bf Données de base trav.'!O113="","",'1042Bf Données de base trav.'!O113)</f>
        <v/>
      </c>
      <c r="G117" s="307" t="str">
        <f>IF('1042Bf Données de base trav.'!P113="","",'1042Bf Données de base trav.'!P113)</f>
        <v/>
      </c>
      <c r="H117" s="311" t="str">
        <f>IF('1042Bf Données de base trav.'!Q113="","",'1042Bf Données de base trav.'!Q113)</f>
        <v/>
      </c>
      <c r="I117" s="312" t="str">
        <f>IF('1042Bf Données de base trav.'!R113="","",'1042Bf Données de base trav.'!R113)</f>
        <v/>
      </c>
      <c r="J117" s="313" t="str">
        <f t="shared" si="27"/>
        <v/>
      </c>
      <c r="K117" s="314" t="str">
        <f t="shared" si="28"/>
        <v/>
      </c>
      <c r="L117" s="315" t="str">
        <f>IF('1042Bf Données de base trav.'!S113="","",'1042Bf Données de base trav.'!S113)</f>
        <v/>
      </c>
      <c r="M117" s="316" t="str">
        <f t="shared" si="44"/>
        <v/>
      </c>
      <c r="N117" s="317" t="str">
        <f t="shared" si="45"/>
        <v/>
      </c>
      <c r="O117" s="318" t="str">
        <f t="shared" si="46"/>
        <v/>
      </c>
      <c r="P117" s="319" t="str">
        <f t="shared" si="47"/>
        <v/>
      </c>
      <c r="Q117" s="309" t="str">
        <f t="shared" si="48"/>
        <v/>
      </c>
      <c r="R117" s="320" t="str">
        <f t="shared" si="49"/>
        <v/>
      </c>
      <c r="S117" s="317" t="str">
        <f t="shared" si="50"/>
        <v/>
      </c>
      <c r="T117" s="315" t="str">
        <f>IF(R117="","",MAX((O117-AR117)*'1042Af Demande'!$B$31,0))</f>
        <v/>
      </c>
      <c r="U117" s="321" t="str">
        <f t="shared" si="51"/>
        <v/>
      </c>
      <c r="V117" s="377"/>
      <c r="W117" s="378"/>
      <c r="X117" s="158" t="str">
        <f>IF('1042Bf Données de base trav.'!M113="","",'1042Bf Données de base trav.'!M113)</f>
        <v/>
      </c>
      <c r="Y117" s="379" t="str">
        <f t="shared" si="29"/>
        <v/>
      </c>
      <c r="Z117" s="380" t="str">
        <f>IF(A117="","",'1042Bf Données de base trav.'!Q113-'1042Bf Données de base trav.'!R113)</f>
        <v/>
      </c>
      <c r="AA117" s="380" t="str">
        <f t="shared" si="30"/>
        <v/>
      </c>
      <c r="AB117" s="381" t="str">
        <f t="shared" si="31"/>
        <v/>
      </c>
      <c r="AC117" s="381" t="str">
        <f t="shared" si="32"/>
        <v/>
      </c>
      <c r="AD117" s="381" t="str">
        <f t="shared" si="33"/>
        <v/>
      </c>
      <c r="AE117" s="382" t="str">
        <f t="shared" si="34"/>
        <v/>
      </c>
      <c r="AF117" s="382" t="str">
        <f>IF(K117="","",K117*AF$8 - MAX('1042Bf Données de base trav.'!S113-M117,0))</f>
        <v/>
      </c>
      <c r="AG117" s="382" t="str">
        <f t="shared" si="35"/>
        <v/>
      </c>
      <c r="AH117" s="382" t="str">
        <f t="shared" si="36"/>
        <v/>
      </c>
      <c r="AI117" s="382" t="str">
        <f t="shared" si="37"/>
        <v/>
      </c>
      <c r="AJ117" s="382" t="str">
        <f>IF(OR($C117="",K117="",O117=""),"",MAX(P117+'1042Bf Données de base trav.'!T113-O117,0))</f>
        <v/>
      </c>
      <c r="AK117" s="382" t="str">
        <f>IF('1042Bf Données de base trav.'!T113="","",'1042Bf Données de base trav.'!T113)</f>
        <v/>
      </c>
      <c r="AL117" s="382" t="str">
        <f t="shared" si="38"/>
        <v/>
      </c>
      <c r="AM117" s="383" t="str">
        <f t="shared" si="39"/>
        <v/>
      </c>
      <c r="AN117" s="384" t="str">
        <f t="shared" si="40"/>
        <v/>
      </c>
      <c r="AO117" s="382" t="str">
        <f t="shared" si="41"/>
        <v/>
      </c>
      <c r="AP117" s="382" t="str">
        <f>IF(E117="","",'1042Bf Données de base trav.'!P113)</f>
        <v/>
      </c>
      <c r="AQ117" s="385">
        <f>IF('1042Bf Données de base trav.'!Y113&gt;0,AG117,0)</f>
        <v>0</v>
      </c>
      <c r="AR117" s="386">
        <f>IF('1042Bf Données de base trav.'!Y113&gt;0,'1042Bf Données de base trav.'!T113,0)</f>
        <v>0</v>
      </c>
      <c r="AS117" s="382" t="str">
        <f t="shared" si="42"/>
        <v/>
      </c>
      <c r="AT117" s="382">
        <f>'1042Bf Données de base trav.'!P113</f>
        <v>0</v>
      </c>
      <c r="AU117" s="382">
        <f t="shared" si="43"/>
        <v>0</v>
      </c>
    </row>
    <row r="118" spans="1:47" s="57" customFormat="1" ht="16.899999999999999" customHeight="1">
      <c r="A118" s="402" t="str">
        <f>IF('1042Bf Données de base trav.'!A114="","",'1042Bf Données de base trav.'!A114)</f>
        <v/>
      </c>
      <c r="B118" s="409" t="str">
        <f>IF('1042Bf Données de base trav.'!B114="","",'1042Bf Données de base trav.'!B114)</f>
        <v/>
      </c>
      <c r="C118" s="403" t="str">
        <f>IF('1042Bf Données de base trav.'!C114="","",'1042Bf Données de base trav.'!C114)</f>
        <v/>
      </c>
      <c r="D118" s="310" t="str">
        <f>IF('1042Bf Données de base trav.'!AJ114="","",'1042Bf Données de base trav.'!AJ114)</f>
        <v/>
      </c>
      <c r="E118" s="306" t="str">
        <f>IF('1042Bf Données de base trav.'!N114="","",'1042Bf Données de base trav.'!N114)</f>
        <v/>
      </c>
      <c r="F118" s="308" t="str">
        <f>IF('1042Bf Données de base trav.'!O114="","",'1042Bf Données de base trav.'!O114)</f>
        <v/>
      </c>
      <c r="G118" s="307" t="str">
        <f>IF('1042Bf Données de base trav.'!P114="","",'1042Bf Données de base trav.'!P114)</f>
        <v/>
      </c>
      <c r="H118" s="311" t="str">
        <f>IF('1042Bf Données de base trav.'!Q114="","",'1042Bf Données de base trav.'!Q114)</f>
        <v/>
      </c>
      <c r="I118" s="312" t="str">
        <f>IF('1042Bf Données de base trav.'!R114="","",'1042Bf Données de base trav.'!R114)</f>
        <v/>
      </c>
      <c r="J118" s="313" t="str">
        <f t="shared" si="27"/>
        <v/>
      </c>
      <c r="K118" s="314" t="str">
        <f t="shared" si="28"/>
        <v/>
      </c>
      <c r="L118" s="315" t="str">
        <f>IF('1042Bf Données de base trav.'!S114="","",'1042Bf Données de base trav.'!S114)</f>
        <v/>
      </c>
      <c r="M118" s="316" t="str">
        <f t="shared" si="44"/>
        <v/>
      </c>
      <c r="N118" s="317" t="str">
        <f t="shared" si="45"/>
        <v/>
      </c>
      <c r="O118" s="318" t="str">
        <f t="shared" si="46"/>
        <v/>
      </c>
      <c r="P118" s="319" t="str">
        <f t="shared" si="47"/>
        <v/>
      </c>
      <c r="Q118" s="309" t="str">
        <f t="shared" si="48"/>
        <v/>
      </c>
      <c r="R118" s="320" t="str">
        <f t="shared" si="49"/>
        <v/>
      </c>
      <c r="S118" s="317" t="str">
        <f t="shared" si="50"/>
        <v/>
      </c>
      <c r="T118" s="315" t="str">
        <f>IF(R118="","",MAX((O118-AR118)*'1042Af Demande'!$B$31,0))</f>
        <v/>
      </c>
      <c r="U118" s="321" t="str">
        <f t="shared" si="51"/>
        <v/>
      </c>
      <c r="V118" s="377"/>
      <c r="W118" s="378"/>
      <c r="X118" s="158" t="str">
        <f>IF('1042Bf Données de base trav.'!M114="","",'1042Bf Données de base trav.'!M114)</f>
        <v/>
      </c>
      <c r="Y118" s="379" t="str">
        <f t="shared" si="29"/>
        <v/>
      </c>
      <c r="Z118" s="380" t="str">
        <f>IF(A118="","",'1042Bf Données de base trav.'!Q114-'1042Bf Données de base trav.'!R114)</f>
        <v/>
      </c>
      <c r="AA118" s="380" t="str">
        <f t="shared" si="30"/>
        <v/>
      </c>
      <c r="AB118" s="381" t="str">
        <f t="shared" si="31"/>
        <v/>
      </c>
      <c r="AC118" s="381" t="str">
        <f t="shared" si="32"/>
        <v/>
      </c>
      <c r="AD118" s="381" t="str">
        <f t="shared" si="33"/>
        <v/>
      </c>
      <c r="AE118" s="382" t="str">
        <f t="shared" si="34"/>
        <v/>
      </c>
      <c r="AF118" s="382" t="str">
        <f>IF(K118="","",K118*AF$8 - MAX('1042Bf Données de base trav.'!S114-M118,0))</f>
        <v/>
      </c>
      <c r="AG118" s="382" t="str">
        <f t="shared" si="35"/>
        <v/>
      </c>
      <c r="AH118" s="382" t="str">
        <f t="shared" si="36"/>
        <v/>
      </c>
      <c r="AI118" s="382" t="str">
        <f t="shared" si="37"/>
        <v/>
      </c>
      <c r="AJ118" s="382" t="str">
        <f>IF(OR($C118="",K118="",O118=""),"",MAX(P118+'1042Bf Données de base trav.'!T114-O118,0))</f>
        <v/>
      </c>
      <c r="AK118" s="382" t="str">
        <f>IF('1042Bf Données de base trav.'!T114="","",'1042Bf Données de base trav.'!T114)</f>
        <v/>
      </c>
      <c r="AL118" s="382" t="str">
        <f t="shared" si="38"/>
        <v/>
      </c>
      <c r="AM118" s="383" t="str">
        <f t="shared" si="39"/>
        <v/>
      </c>
      <c r="AN118" s="384" t="str">
        <f t="shared" si="40"/>
        <v/>
      </c>
      <c r="AO118" s="382" t="str">
        <f t="shared" si="41"/>
        <v/>
      </c>
      <c r="AP118" s="382" t="str">
        <f>IF(E118="","",'1042Bf Données de base trav.'!P114)</f>
        <v/>
      </c>
      <c r="AQ118" s="385">
        <f>IF('1042Bf Données de base trav.'!Y114&gt;0,AG118,0)</f>
        <v>0</v>
      </c>
      <c r="AR118" s="386">
        <f>IF('1042Bf Données de base trav.'!Y114&gt;0,'1042Bf Données de base trav.'!T114,0)</f>
        <v>0</v>
      </c>
      <c r="AS118" s="382" t="str">
        <f t="shared" si="42"/>
        <v/>
      </c>
      <c r="AT118" s="382">
        <f>'1042Bf Données de base trav.'!P114</f>
        <v>0</v>
      </c>
      <c r="AU118" s="382">
        <f t="shared" si="43"/>
        <v>0</v>
      </c>
    </row>
    <row r="119" spans="1:47" s="57" customFormat="1" ht="16.899999999999999" customHeight="1">
      <c r="A119" s="402" t="str">
        <f>IF('1042Bf Données de base trav.'!A115="","",'1042Bf Données de base trav.'!A115)</f>
        <v/>
      </c>
      <c r="B119" s="409" t="str">
        <f>IF('1042Bf Données de base trav.'!B115="","",'1042Bf Données de base trav.'!B115)</f>
        <v/>
      </c>
      <c r="C119" s="403" t="str">
        <f>IF('1042Bf Données de base trav.'!C115="","",'1042Bf Données de base trav.'!C115)</f>
        <v/>
      </c>
      <c r="D119" s="310" t="str">
        <f>IF('1042Bf Données de base trav.'!AJ115="","",'1042Bf Données de base trav.'!AJ115)</f>
        <v/>
      </c>
      <c r="E119" s="306" t="str">
        <f>IF('1042Bf Données de base trav.'!N115="","",'1042Bf Données de base trav.'!N115)</f>
        <v/>
      </c>
      <c r="F119" s="308" t="str">
        <f>IF('1042Bf Données de base trav.'!O115="","",'1042Bf Données de base trav.'!O115)</f>
        <v/>
      </c>
      <c r="G119" s="307" t="str">
        <f>IF('1042Bf Données de base trav.'!P115="","",'1042Bf Données de base trav.'!P115)</f>
        <v/>
      </c>
      <c r="H119" s="311" t="str">
        <f>IF('1042Bf Données de base trav.'!Q115="","",'1042Bf Données de base trav.'!Q115)</f>
        <v/>
      </c>
      <c r="I119" s="312" t="str">
        <f>IF('1042Bf Données de base trav.'!R115="","",'1042Bf Données de base trav.'!R115)</f>
        <v/>
      </c>
      <c r="J119" s="313" t="str">
        <f t="shared" si="27"/>
        <v/>
      </c>
      <c r="K119" s="314" t="str">
        <f t="shared" si="28"/>
        <v/>
      </c>
      <c r="L119" s="315" t="str">
        <f>IF('1042Bf Données de base trav.'!S115="","",'1042Bf Données de base trav.'!S115)</f>
        <v/>
      </c>
      <c r="M119" s="316" t="str">
        <f t="shared" si="44"/>
        <v/>
      </c>
      <c r="N119" s="317" t="str">
        <f t="shared" si="45"/>
        <v/>
      </c>
      <c r="O119" s="318" t="str">
        <f t="shared" si="46"/>
        <v/>
      </c>
      <c r="P119" s="319" t="str">
        <f t="shared" si="47"/>
        <v/>
      </c>
      <c r="Q119" s="309" t="str">
        <f t="shared" si="48"/>
        <v/>
      </c>
      <c r="R119" s="320" t="str">
        <f t="shared" si="49"/>
        <v/>
      </c>
      <c r="S119" s="317" t="str">
        <f t="shared" si="50"/>
        <v/>
      </c>
      <c r="T119" s="315" t="str">
        <f>IF(R119="","",MAX((O119-AR119)*'1042Af Demande'!$B$31,0))</f>
        <v/>
      </c>
      <c r="U119" s="321" t="str">
        <f t="shared" si="51"/>
        <v/>
      </c>
      <c r="V119" s="377"/>
      <c r="W119" s="378"/>
      <c r="X119" s="158" t="str">
        <f>IF('1042Bf Données de base trav.'!M115="","",'1042Bf Données de base trav.'!M115)</f>
        <v/>
      </c>
      <c r="Y119" s="379" t="str">
        <f t="shared" si="29"/>
        <v/>
      </c>
      <c r="Z119" s="380" t="str">
        <f>IF(A119="","",'1042Bf Données de base trav.'!Q115-'1042Bf Données de base trav.'!R115)</f>
        <v/>
      </c>
      <c r="AA119" s="380" t="str">
        <f t="shared" si="30"/>
        <v/>
      </c>
      <c r="AB119" s="381" t="str">
        <f t="shared" si="31"/>
        <v/>
      </c>
      <c r="AC119" s="381" t="str">
        <f t="shared" si="32"/>
        <v/>
      </c>
      <c r="AD119" s="381" t="str">
        <f t="shared" si="33"/>
        <v/>
      </c>
      <c r="AE119" s="382" t="str">
        <f t="shared" si="34"/>
        <v/>
      </c>
      <c r="AF119" s="382" t="str">
        <f>IF(K119="","",K119*AF$8 - MAX('1042Bf Données de base trav.'!S115-M119,0))</f>
        <v/>
      </c>
      <c r="AG119" s="382" t="str">
        <f t="shared" si="35"/>
        <v/>
      </c>
      <c r="AH119" s="382" t="str">
        <f t="shared" si="36"/>
        <v/>
      </c>
      <c r="AI119" s="382" t="str">
        <f t="shared" si="37"/>
        <v/>
      </c>
      <c r="AJ119" s="382" t="str">
        <f>IF(OR($C119="",K119="",O119=""),"",MAX(P119+'1042Bf Données de base trav.'!T115-O119,0))</f>
        <v/>
      </c>
      <c r="AK119" s="382" t="str">
        <f>IF('1042Bf Données de base trav.'!T115="","",'1042Bf Données de base trav.'!T115)</f>
        <v/>
      </c>
      <c r="AL119" s="382" t="str">
        <f t="shared" si="38"/>
        <v/>
      </c>
      <c r="AM119" s="383" t="str">
        <f t="shared" si="39"/>
        <v/>
      </c>
      <c r="AN119" s="384" t="str">
        <f t="shared" si="40"/>
        <v/>
      </c>
      <c r="AO119" s="382" t="str">
        <f t="shared" si="41"/>
        <v/>
      </c>
      <c r="AP119" s="382" t="str">
        <f>IF(E119="","",'1042Bf Données de base trav.'!P115)</f>
        <v/>
      </c>
      <c r="AQ119" s="385">
        <f>IF('1042Bf Données de base trav.'!Y115&gt;0,AG119,0)</f>
        <v>0</v>
      </c>
      <c r="AR119" s="386">
        <f>IF('1042Bf Données de base trav.'!Y115&gt;0,'1042Bf Données de base trav.'!T115,0)</f>
        <v>0</v>
      </c>
      <c r="AS119" s="382" t="str">
        <f t="shared" si="42"/>
        <v/>
      </c>
      <c r="AT119" s="382">
        <f>'1042Bf Données de base trav.'!P115</f>
        <v>0</v>
      </c>
      <c r="AU119" s="382">
        <f t="shared" si="43"/>
        <v>0</v>
      </c>
    </row>
    <row r="120" spans="1:47" s="57" customFormat="1" ht="16.899999999999999" customHeight="1">
      <c r="A120" s="402" t="str">
        <f>IF('1042Bf Données de base trav.'!A116="","",'1042Bf Données de base trav.'!A116)</f>
        <v/>
      </c>
      <c r="B120" s="409" t="str">
        <f>IF('1042Bf Données de base trav.'!B116="","",'1042Bf Données de base trav.'!B116)</f>
        <v/>
      </c>
      <c r="C120" s="403" t="str">
        <f>IF('1042Bf Données de base trav.'!C116="","",'1042Bf Données de base trav.'!C116)</f>
        <v/>
      </c>
      <c r="D120" s="310" t="str">
        <f>IF('1042Bf Données de base trav.'!AJ116="","",'1042Bf Données de base trav.'!AJ116)</f>
        <v/>
      </c>
      <c r="E120" s="306" t="str">
        <f>IF('1042Bf Données de base trav.'!N116="","",'1042Bf Données de base trav.'!N116)</f>
        <v/>
      </c>
      <c r="F120" s="308" t="str">
        <f>IF('1042Bf Données de base trav.'!O116="","",'1042Bf Données de base trav.'!O116)</f>
        <v/>
      </c>
      <c r="G120" s="307" t="str">
        <f>IF('1042Bf Données de base trav.'!P116="","",'1042Bf Données de base trav.'!P116)</f>
        <v/>
      </c>
      <c r="H120" s="311" t="str">
        <f>IF('1042Bf Données de base trav.'!Q116="","",'1042Bf Données de base trav.'!Q116)</f>
        <v/>
      </c>
      <c r="I120" s="312" t="str">
        <f>IF('1042Bf Données de base trav.'!R116="","",'1042Bf Données de base trav.'!R116)</f>
        <v/>
      </c>
      <c r="J120" s="313" t="str">
        <f t="shared" si="27"/>
        <v/>
      </c>
      <c r="K120" s="314" t="str">
        <f t="shared" si="28"/>
        <v/>
      </c>
      <c r="L120" s="315" t="str">
        <f>IF('1042Bf Données de base trav.'!S116="","",'1042Bf Données de base trav.'!S116)</f>
        <v/>
      </c>
      <c r="M120" s="316" t="str">
        <f t="shared" si="44"/>
        <v/>
      </c>
      <c r="N120" s="317" t="str">
        <f t="shared" si="45"/>
        <v/>
      </c>
      <c r="O120" s="318" t="str">
        <f t="shared" si="46"/>
        <v/>
      </c>
      <c r="P120" s="319" t="str">
        <f t="shared" si="47"/>
        <v/>
      </c>
      <c r="Q120" s="309" t="str">
        <f t="shared" si="48"/>
        <v/>
      </c>
      <c r="R120" s="320" t="str">
        <f t="shared" si="49"/>
        <v/>
      </c>
      <c r="S120" s="317" t="str">
        <f t="shared" si="50"/>
        <v/>
      </c>
      <c r="T120" s="315" t="str">
        <f>IF(R120="","",MAX((O120-AR120)*'1042Af Demande'!$B$31,0))</f>
        <v/>
      </c>
      <c r="U120" s="321" t="str">
        <f t="shared" si="51"/>
        <v/>
      </c>
      <c r="V120" s="377"/>
      <c r="W120" s="378"/>
      <c r="X120" s="158" t="str">
        <f>IF('1042Bf Données de base trav.'!M116="","",'1042Bf Données de base trav.'!M116)</f>
        <v/>
      </c>
      <c r="Y120" s="379" t="str">
        <f t="shared" si="29"/>
        <v/>
      </c>
      <c r="Z120" s="380" t="str">
        <f>IF(A120="","",'1042Bf Données de base trav.'!Q116-'1042Bf Données de base trav.'!R116)</f>
        <v/>
      </c>
      <c r="AA120" s="380" t="str">
        <f t="shared" si="30"/>
        <v/>
      </c>
      <c r="AB120" s="381" t="str">
        <f t="shared" si="31"/>
        <v/>
      </c>
      <c r="AC120" s="381" t="str">
        <f t="shared" si="32"/>
        <v/>
      </c>
      <c r="AD120" s="381" t="str">
        <f t="shared" si="33"/>
        <v/>
      </c>
      <c r="AE120" s="382" t="str">
        <f t="shared" si="34"/>
        <v/>
      </c>
      <c r="AF120" s="382" t="str">
        <f>IF(K120="","",K120*AF$8 - MAX('1042Bf Données de base trav.'!S116-M120,0))</f>
        <v/>
      </c>
      <c r="AG120" s="382" t="str">
        <f t="shared" si="35"/>
        <v/>
      </c>
      <c r="AH120" s="382" t="str">
        <f t="shared" si="36"/>
        <v/>
      </c>
      <c r="AI120" s="382" t="str">
        <f t="shared" si="37"/>
        <v/>
      </c>
      <c r="AJ120" s="382" t="str">
        <f>IF(OR($C120="",K120="",O120=""),"",MAX(P120+'1042Bf Données de base trav.'!T116-O120,0))</f>
        <v/>
      </c>
      <c r="AK120" s="382" t="str">
        <f>IF('1042Bf Données de base trav.'!T116="","",'1042Bf Données de base trav.'!T116)</f>
        <v/>
      </c>
      <c r="AL120" s="382" t="str">
        <f t="shared" si="38"/>
        <v/>
      </c>
      <c r="AM120" s="383" t="str">
        <f t="shared" si="39"/>
        <v/>
      </c>
      <c r="AN120" s="384" t="str">
        <f t="shared" si="40"/>
        <v/>
      </c>
      <c r="AO120" s="382" t="str">
        <f t="shared" si="41"/>
        <v/>
      </c>
      <c r="AP120" s="382" t="str">
        <f>IF(E120="","",'1042Bf Données de base trav.'!P116)</f>
        <v/>
      </c>
      <c r="AQ120" s="385">
        <f>IF('1042Bf Données de base trav.'!Y116&gt;0,AG120,0)</f>
        <v>0</v>
      </c>
      <c r="AR120" s="386">
        <f>IF('1042Bf Données de base trav.'!Y116&gt;0,'1042Bf Données de base trav.'!T116,0)</f>
        <v>0</v>
      </c>
      <c r="AS120" s="382" t="str">
        <f t="shared" si="42"/>
        <v/>
      </c>
      <c r="AT120" s="382">
        <f>'1042Bf Données de base trav.'!P116</f>
        <v>0</v>
      </c>
      <c r="AU120" s="382">
        <f t="shared" si="43"/>
        <v>0</v>
      </c>
    </row>
    <row r="121" spans="1:47" s="57" customFormat="1" ht="16.899999999999999" customHeight="1">
      <c r="A121" s="402" t="str">
        <f>IF('1042Bf Données de base trav.'!A117="","",'1042Bf Données de base trav.'!A117)</f>
        <v/>
      </c>
      <c r="B121" s="409" t="str">
        <f>IF('1042Bf Données de base trav.'!B117="","",'1042Bf Données de base trav.'!B117)</f>
        <v/>
      </c>
      <c r="C121" s="403" t="str">
        <f>IF('1042Bf Données de base trav.'!C117="","",'1042Bf Données de base trav.'!C117)</f>
        <v/>
      </c>
      <c r="D121" s="310" t="str">
        <f>IF('1042Bf Données de base trav.'!AJ117="","",'1042Bf Données de base trav.'!AJ117)</f>
        <v/>
      </c>
      <c r="E121" s="306" t="str">
        <f>IF('1042Bf Données de base trav.'!N117="","",'1042Bf Données de base trav.'!N117)</f>
        <v/>
      </c>
      <c r="F121" s="308" t="str">
        <f>IF('1042Bf Données de base trav.'!O117="","",'1042Bf Données de base trav.'!O117)</f>
        <v/>
      </c>
      <c r="G121" s="307" t="str">
        <f>IF('1042Bf Données de base trav.'!P117="","",'1042Bf Données de base trav.'!P117)</f>
        <v/>
      </c>
      <c r="H121" s="311" t="str">
        <f>IF('1042Bf Données de base trav.'!Q117="","",'1042Bf Données de base trav.'!Q117)</f>
        <v/>
      </c>
      <c r="I121" s="312" t="str">
        <f>IF('1042Bf Données de base trav.'!R117="","",'1042Bf Données de base trav.'!R117)</f>
        <v/>
      </c>
      <c r="J121" s="313" t="str">
        <f t="shared" si="27"/>
        <v/>
      </c>
      <c r="K121" s="314" t="str">
        <f t="shared" si="28"/>
        <v/>
      </c>
      <c r="L121" s="315" t="str">
        <f>IF('1042Bf Données de base trav.'!S117="","",'1042Bf Données de base trav.'!S117)</f>
        <v/>
      </c>
      <c r="M121" s="316" t="str">
        <f t="shared" si="44"/>
        <v/>
      </c>
      <c r="N121" s="317" t="str">
        <f t="shared" si="45"/>
        <v/>
      </c>
      <c r="O121" s="318" t="str">
        <f t="shared" si="46"/>
        <v/>
      </c>
      <c r="P121" s="319" t="str">
        <f t="shared" si="47"/>
        <v/>
      </c>
      <c r="Q121" s="309" t="str">
        <f t="shared" si="48"/>
        <v/>
      </c>
      <c r="R121" s="320" t="str">
        <f t="shared" si="49"/>
        <v/>
      </c>
      <c r="S121" s="317" t="str">
        <f t="shared" si="50"/>
        <v/>
      </c>
      <c r="T121" s="315" t="str">
        <f>IF(R121="","",MAX((O121-AR121)*'1042Af Demande'!$B$31,0))</f>
        <v/>
      </c>
      <c r="U121" s="321" t="str">
        <f t="shared" si="51"/>
        <v/>
      </c>
      <c r="V121" s="377"/>
      <c r="W121" s="378"/>
      <c r="X121" s="158" t="str">
        <f>IF('1042Bf Données de base trav.'!M117="","",'1042Bf Données de base trav.'!M117)</f>
        <v/>
      </c>
      <c r="Y121" s="379" t="str">
        <f t="shared" si="29"/>
        <v/>
      </c>
      <c r="Z121" s="380" t="str">
        <f>IF(A121="","",'1042Bf Données de base trav.'!Q117-'1042Bf Données de base trav.'!R117)</f>
        <v/>
      </c>
      <c r="AA121" s="380" t="str">
        <f t="shared" si="30"/>
        <v/>
      </c>
      <c r="AB121" s="381" t="str">
        <f t="shared" si="31"/>
        <v/>
      </c>
      <c r="AC121" s="381" t="str">
        <f t="shared" si="32"/>
        <v/>
      </c>
      <c r="AD121" s="381" t="str">
        <f t="shared" si="33"/>
        <v/>
      </c>
      <c r="AE121" s="382" t="str">
        <f t="shared" si="34"/>
        <v/>
      </c>
      <c r="AF121" s="382" t="str">
        <f>IF(K121="","",K121*AF$8 - MAX('1042Bf Données de base trav.'!S117-M121,0))</f>
        <v/>
      </c>
      <c r="AG121" s="382" t="str">
        <f t="shared" si="35"/>
        <v/>
      </c>
      <c r="AH121" s="382" t="str">
        <f t="shared" si="36"/>
        <v/>
      </c>
      <c r="AI121" s="382" t="str">
        <f t="shared" si="37"/>
        <v/>
      </c>
      <c r="AJ121" s="382" t="str">
        <f>IF(OR($C121="",K121="",O121=""),"",MAX(P121+'1042Bf Données de base trav.'!T117-O121,0))</f>
        <v/>
      </c>
      <c r="AK121" s="382" t="str">
        <f>IF('1042Bf Données de base trav.'!T117="","",'1042Bf Données de base trav.'!T117)</f>
        <v/>
      </c>
      <c r="AL121" s="382" t="str">
        <f t="shared" si="38"/>
        <v/>
      </c>
      <c r="AM121" s="383" t="str">
        <f t="shared" si="39"/>
        <v/>
      </c>
      <c r="AN121" s="384" t="str">
        <f t="shared" si="40"/>
        <v/>
      </c>
      <c r="AO121" s="382" t="str">
        <f t="shared" si="41"/>
        <v/>
      </c>
      <c r="AP121" s="382" t="str">
        <f>IF(E121="","",'1042Bf Données de base trav.'!P117)</f>
        <v/>
      </c>
      <c r="AQ121" s="385">
        <f>IF('1042Bf Données de base trav.'!Y117&gt;0,AG121,0)</f>
        <v>0</v>
      </c>
      <c r="AR121" s="386">
        <f>IF('1042Bf Données de base trav.'!Y117&gt;0,'1042Bf Données de base trav.'!T117,0)</f>
        <v>0</v>
      </c>
      <c r="AS121" s="382" t="str">
        <f t="shared" si="42"/>
        <v/>
      </c>
      <c r="AT121" s="382">
        <f>'1042Bf Données de base trav.'!P117</f>
        <v>0</v>
      </c>
      <c r="AU121" s="382">
        <f t="shared" si="43"/>
        <v>0</v>
      </c>
    </row>
    <row r="122" spans="1:47" s="57" customFormat="1" ht="16.899999999999999" customHeight="1">
      <c r="A122" s="402" t="str">
        <f>IF('1042Bf Données de base trav.'!A118="","",'1042Bf Données de base trav.'!A118)</f>
        <v/>
      </c>
      <c r="B122" s="409" t="str">
        <f>IF('1042Bf Données de base trav.'!B118="","",'1042Bf Données de base trav.'!B118)</f>
        <v/>
      </c>
      <c r="C122" s="403" t="str">
        <f>IF('1042Bf Données de base trav.'!C118="","",'1042Bf Données de base trav.'!C118)</f>
        <v/>
      </c>
      <c r="D122" s="310" t="str">
        <f>IF('1042Bf Données de base trav.'!AJ118="","",'1042Bf Données de base trav.'!AJ118)</f>
        <v/>
      </c>
      <c r="E122" s="306" t="str">
        <f>IF('1042Bf Données de base trav.'!N118="","",'1042Bf Données de base trav.'!N118)</f>
        <v/>
      </c>
      <c r="F122" s="308" t="str">
        <f>IF('1042Bf Données de base trav.'!O118="","",'1042Bf Données de base trav.'!O118)</f>
        <v/>
      </c>
      <c r="G122" s="307" t="str">
        <f>IF('1042Bf Données de base trav.'!P118="","",'1042Bf Données de base trav.'!P118)</f>
        <v/>
      </c>
      <c r="H122" s="311" t="str">
        <f>IF('1042Bf Données de base trav.'!Q118="","",'1042Bf Données de base trav.'!Q118)</f>
        <v/>
      </c>
      <c r="I122" s="312" t="str">
        <f>IF('1042Bf Données de base trav.'!R118="","",'1042Bf Données de base trav.'!R118)</f>
        <v/>
      </c>
      <c r="J122" s="313" t="str">
        <f t="shared" si="27"/>
        <v/>
      </c>
      <c r="K122" s="314" t="str">
        <f t="shared" si="28"/>
        <v/>
      </c>
      <c r="L122" s="315" t="str">
        <f>IF('1042Bf Données de base trav.'!S118="","",'1042Bf Données de base trav.'!S118)</f>
        <v/>
      </c>
      <c r="M122" s="316" t="str">
        <f t="shared" si="44"/>
        <v/>
      </c>
      <c r="N122" s="317" t="str">
        <f t="shared" si="45"/>
        <v/>
      </c>
      <c r="O122" s="318" t="str">
        <f t="shared" si="46"/>
        <v/>
      </c>
      <c r="P122" s="319" t="str">
        <f t="shared" si="47"/>
        <v/>
      </c>
      <c r="Q122" s="309" t="str">
        <f t="shared" si="48"/>
        <v/>
      </c>
      <c r="R122" s="320" t="str">
        <f t="shared" si="49"/>
        <v/>
      </c>
      <c r="S122" s="317" t="str">
        <f t="shared" si="50"/>
        <v/>
      </c>
      <c r="T122" s="315" t="str">
        <f>IF(R122="","",MAX((O122-AR122)*'1042Af Demande'!$B$31,0))</f>
        <v/>
      </c>
      <c r="U122" s="321" t="str">
        <f t="shared" si="51"/>
        <v/>
      </c>
      <c r="V122" s="377"/>
      <c r="W122" s="378"/>
      <c r="X122" s="158" t="str">
        <f>IF('1042Bf Données de base trav.'!M118="","",'1042Bf Données de base trav.'!M118)</f>
        <v/>
      </c>
      <c r="Y122" s="379" t="str">
        <f t="shared" si="29"/>
        <v/>
      </c>
      <c r="Z122" s="380" t="str">
        <f>IF(A122="","",'1042Bf Données de base trav.'!Q118-'1042Bf Données de base trav.'!R118)</f>
        <v/>
      </c>
      <c r="AA122" s="380" t="str">
        <f t="shared" si="30"/>
        <v/>
      </c>
      <c r="AB122" s="381" t="str">
        <f t="shared" si="31"/>
        <v/>
      </c>
      <c r="AC122" s="381" t="str">
        <f t="shared" si="32"/>
        <v/>
      </c>
      <c r="AD122" s="381" t="str">
        <f t="shared" si="33"/>
        <v/>
      </c>
      <c r="AE122" s="382" t="str">
        <f t="shared" si="34"/>
        <v/>
      </c>
      <c r="AF122" s="382" t="str">
        <f>IF(K122="","",K122*AF$8 - MAX('1042Bf Données de base trav.'!S118-M122,0))</f>
        <v/>
      </c>
      <c r="AG122" s="382" t="str">
        <f t="shared" si="35"/>
        <v/>
      </c>
      <c r="AH122" s="382" t="str">
        <f t="shared" si="36"/>
        <v/>
      </c>
      <c r="AI122" s="382" t="str">
        <f t="shared" si="37"/>
        <v/>
      </c>
      <c r="AJ122" s="382" t="str">
        <f>IF(OR($C122="",K122="",O122=""),"",MAX(P122+'1042Bf Données de base trav.'!T118-O122,0))</f>
        <v/>
      </c>
      <c r="AK122" s="382" t="str">
        <f>IF('1042Bf Données de base trav.'!T118="","",'1042Bf Données de base trav.'!T118)</f>
        <v/>
      </c>
      <c r="AL122" s="382" t="str">
        <f t="shared" si="38"/>
        <v/>
      </c>
      <c r="AM122" s="383" t="str">
        <f t="shared" si="39"/>
        <v/>
      </c>
      <c r="AN122" s="384" t="str">
        <f t="shared" si="40"/>
        <v/>
      </c>
      <c r="AO122" s="382" t="str">
        <f t="shared" si="41"/>
        <v/>
      </c>
      <c r="AP122" s="382" t="str">
        <f>IF(E122="","",'1042Bf Données de base trav.'!P118)</f>
        <v/>
      </c>
      <c r="AQ122" s="385">
        <f>IF('1042Bf Données de base trav.'!Y118&gt;0,AG122,0)</f>
        <v>0</v>
      </c>
      <c r="AR122" s="386">
        <f>IF('1042Bf Données de base trav.'!Y118&gt;0,'1042Bf Données de base trav.'!T118,0)</f>
        <v>0</v>
      </c>
      <c r="AS122" s="382" t="str">
        <f t="shared" si="42"/>
        <v/>
      </c>
      <c r="AT122" s="382">
        <f>'1042Bf Données de base trav.'!P118</f>
        <v>0</v>
      </c>
      <c r="AU122" s="382">
        <f t="shared" si="43"/>
        <v>0</v>
      </c>
    </row>
    <row r="123" spans="1:47" s="57" customFormat="1" ht="16.899999999999999" customHeight="1">
      <c r="A123" s="402" t="str">
        <f>IF('1042Bf Données de base trav.'!A119="","",'1042Bf Données de base trav.'!A119)</f>
        <v/>
      </c>
      <c r="B123" s="409" t="str">
        <f>IF('1042Bf Données de base trav.'!B119="","",'1042Bf Données de base trav.'!B119)</f>
        <v/>
      </c>
      <c r="C123" s="403" t="str">
        <f>IF('1042Bf Données de base trav.'!C119="","",'1042Bf Données de base trav.'!C119)</f>
        <v/>
      </c>
      <c r="D123" s="310" t="str">
        <f>IF('1042Bf Données de base trav.'!AJ119="","",'1042Bf Données de base trav.'!AJ119)</f>
        <v/>
      </c>
      <c r="E123" s="306" t="str">
        <f>IF('1042Bf Données de base trav.'!N119="","",'1042Bf Données de base trav.'!N119)</f>
        <v/>
      </c>
      <c r="F123" s="308" t="str">
        <f>IF('1042Bf Données de base trav.'!O119="","",'1042Bf Données de base trav.'!O119)</f>
        <v/>
      </c>
      <c r="G123" s="307" t="str">
        <f>IF('1042Bf Données de base trav.'!P119="","",'1042Bf Données de base trav.'!P119)</f>
        <v/>
      </c>
      <c r="H123" s="311" t="str">
        <f>IF('1042Bf Données de base trav.'!Q119="","",'1042Bf Données de base trav.'!Q119)</f>
        <v/>
      </c>
      <c r="I123" s="312" t="str">
        <f>IF('1042Bf Données de base trav.'!R119="","",'1042Bf Données de base trav.'!R119)</f>
        <v/>
      </c>
      <c r="J123" s="313" t="str">
        <f t="shared" si="27"/>
        <v/>
      </c>
      <c r="K123" s="314" t="str">
        <f t="shared" si="28"/>
        <v/>
      </c>
      <c r="L123" s="315" t="str">
        <f>IF('1042Bf Données de base trav.'!S119="","",'1042Bf Données de base trav.'!S119)</f>
        <v/>
      </c>
      <c r="M123" s="316" t="str">
        <f t="shared" si="44"/>
        <v/>
      </c>
      <c r="N123" s="317" t="str">
        <f t="shared" si="45"/>
        <v/>
      </c>
      <c r="O123" s="318" t="str">
        <f t="shared" si="46"/>
        <v/>
      </c>
      <c r="P123" s="319" t="str">
        <f t="shared" si="47"/>
        <v/>
      </c>
      <c r="Q123" s="309" t="str">
        <f t="shared" si="48"/>
        <v/>
      </c>
      <c r="R123" s="320" t="str">
        <f t="shared" si="49"/>
        <v/>
      </c>
      <c r="S123" s="317" t="str">
        <f t="shared" si="50"/>
        <v/>
      </c>
      <c r="T123" s="315" t="str">
        <f>IF(R123="","",MAX((O123-AR123)*'1042Af Demande'!$B$31,0))</f>
        <v/>
      </c>
      <c r="U123" s="321" t="str">
        <f t="shared" si="51"/>
        <v/>
      </c>
      <c r="V123" s="377"/>
      <c r="W123" s="378"/>
      <c r="X123" s="158" t="str">
        <f>IF('1042Bf Données de base trav.'!M119="","",'1042Bf Données de base trav.'!M119)</f>
        <v/>
      </c>
      <c r="Y123" s="379" t="str">
        <f t="shared" si="29"/>
        <v/>
      </c>
      <c r="Z123" s="380" t="str">
        <f>IF(A123="","",'1042Bf Données de base trav.'!Q119-'1042Bf Données de base trav.'!R119)</f>
        <v/>
      </c>
      <c r="AA123" s="380" t="str">
        <f t="shared" si="30"/>
        <v/>
      </c>
      <c r="AB123" s="381" t="str">
        <f t="shared" si="31"/>
        <v/>
      </c>
      <c r="AC123" s="381" t="str">
        <f t="shared" si="32"/>
        <v/>
      </c>
      <c r="AD123" s="381" t="str">
        <f t="shared" si="33"/>
        <v/>
      </c>
      <c r="AE123" s="382" t="str">
        <f t="shared" si="34"/>
        <v/>
      </c>
      <c r="AF123" s="382" t="str">
        <f>IF(K123="","",K123*AF$8 - MAX('1042Bf Données de base trav.'!S119-M123,0))</f>
        <v/>
      </c>
      <c r="AG123" s="382" t="str">
        <f t="shared" si="35"/>
        <v/>
      </c>
      <c r="AH123" s="382" t="str">
        <f t="shared" si="36"/>
        <v/>
      </c>
      <c r="AI123" s="382" t="str">
        <f t="shared" si="37"/>
        <v/>
      </c>
      <c r="AJ123" s="382" t="str">
        <f>IF(OR($C123="",K123="",O123=""),"",MAX(P123+'1042Bf Données de base trav.'!T119-O123,0))</f>
        <v/>
      </c>
      <c r="AK123" s="382" t="str">
        <f>IF('1042Bf Données de base trav.'!T119="","",'1042Bf Données de base trav.'!T119)</f>
        <v/>
      </c>
      <c r="AL123" s="382" t="str">
        <f t="shared" si="38"/>
        <v/>
      </c>
      <c r="AM123" s="383" t="str">
        <f t="shared" si="39"/>
        <v/>
      </c>
      <c r="AN123" s="384" t="str">
        <f t="shared" si="40"/>
        <v/>
      </c>
      <c r="AO123" s="382" t="str">
        <f t="shared" si="41"/>
        <v/>
      </c>
      <c r="AP123" s="382" t="str">
        <f>IF(E123="","",'1042Bf Données de base trav.'!P119)</f>
        <v/>
      </c>
      <c r="AQ123" s="385">
        <f>IF('1042Bf Données de base trav.'!Y119&gt;0,AG123,0)</f>
        <v>0</v>
      </c>
      <c r="AR123" s="386">
        <f>IF('1042Bf Données de base trav.'!Y119&gt;0,'1042Bf Données de base trav.'!T119,0)</f>
        <v>0</v>
      </c>
      <c r="AS123" s="382" t="str">
        <f t="shared" si="42"/>
        <v/>
      </c>
      <c r="AT123" s="382">
        <f>'1042Bf Données de base trav.'!P119</f>
        <v>0</v>
      </c>
      <c r="AU123" s="382">
        <f t="shared" si="43"/>
        <v>0</v>
      </c>
    </row>
    <row r="124" spans="1:47" s="57" customFormat="1" ht="16.899999999999999" customHeight="1">
      <c r="A124" s="402" t="str">
        <f>IF('1042Bf Données de base trav.'!A120="","",'1042Bf Données de base trav.'!A120)</f>
        <v/>
      </c>
      <c r="B124" s="409" t="str">
        <f>IF('1042Bf Données de base trav.'!B120="","",'1042Bf Données de base trav.'!B120)</f>
        <v/>
      </c>
      <c r="C124" s="403" t="str">
        <f>IF('1042Bf Données de base trav.'!C120="","",'1042Bf Données de base trav.'!C120)</f>
        <v/>
      </c>
      <c r="D124" s="310" t="str">
        <f>IF('1042Bf Données de base trav.'!AJ120="","",'1042Bf Données de base trav.'!AJ120)</f>
        <v/>
      </c>
      <c r="E124" s="306" t="str">
        <f>IF('1042Bf Données de base trav.'!N120="","",'1042Bf Données de base trav.'!N120)</f>
        <v/>
      </c>
      <c r="F124" s="308" t="str">
        <f>IF('1042Bf Données de base trav.'!O120="","",'1042Bf Données de base trav.'!O120)</f>
        <v/>
      </c>
      <c r="G124" s="307" t="str">
        <f>IF('1042Bf Données de base trav.'!P120="","",'1042Bf Données de base trav.'!P120)</f>
        <v/>
      </c>
      <c r="H124" s="311" t="str">
        <f>IF('1042Bf Données de base trav.'!Q120="","",'1042Bf Données de base trav.'!Q120)</f>
        <v/>
      </c>
      <c r="I124" s="312" t="str">
        <f>IF('1042Bf Données de base trav.'!R120="","",'1042Bf Données de base trav.'!R120)</f>
        <v/>
      </c>
      <c r="J124" s="313" t="str">
        <f t="shared" si="27"/>
        <v/>
      </c>
      <c r="K124" s="314" t="str">
        <f t="shared" si="28"/>
        <v/>
      </c>
      <c r="L124" s="315" t="str">
        <f>IF('1042Bf Données de base trav.'!S120="","",'1042Bf Données de base trav.'!S120)</f>
        <v/>
      </c>
      <c r="M124" s="316" t="str">
        <f t="shared" si="44"/>
        <v/>
      </c>
      <c r="N124" s="317" t="str">
        <f t="shared" si="45"/>
        <v/>
      </c>
      <c r="O124" s="318" t="str">
        <f t="shared" si="46"/>
        <v/>
      </c>
      <c r="P124" s="319" t="str">
        <f t="shared" si="47"/>
        <v/>
      </c>
      <c r="Q124" s="309" t="str">
        <f t="shared" si="48"/>
        <v/>
      </c>
      <c r="R124" s="320" t="str">
        <f t="shared" si="49"/>
        <v/>
      </c>
      <c r="S124" s="317" t="str">
        <f t="shared" si="50"/>
        <v/>
      </c>
      <c r="T124" s="315" t="str">
        <f>IF(R124="","",MAX((O124-AR124)*'1042Af Demande'!$B$31,0))</f>
        <v/>
      </c>
      <c r="U124" s="321" t="str">
        <f t="shared" si="51"/>
        <v/>
      </c>
      <c r="V124" s="377"/>
      <c r="W124" s="378"/>
      <c r="X124" s="158" t="str">
        <f>IF('1042Bf Données de base trav.'!M120="","",'1042Bf Données de base trav.'!M120)</f>
        <v/>
      </c>
      <c r="Y124" s="379" t="str">
        <f t="shared" si="29"/>
        <v/>
      </c>
      <c r="Z124" s="380" t="str">
        <f>IF(A124="","",'1042Bf Données de base trav.'!Q120-'1042Bf Données de base trav.'!R120)</f>
        <v/>
      </c>
      <c r="AA124" s="380" t="str">
        <f t="shared" si="30"/>
        <v/>
      </c>
      <c r="AB124" s="381" t="str">
        <f t="shared" si="31"/>
        <v/>
      </c>
      <c r="AC124" s="381" t="str">
        <f t="shared" si="32"/>
        <v/>
      </c>
      <c r="AD124" s="381" t="str">
        <f t="shared" si="33"/>
        <v/>
      </c>
      <c r="AE124" s="382" t="str">
        <f t="shared" si="34"/>
        <v/>
      </c>
      <c r="AF124" s="382" t="str">
        <f>IF(K124="","",K124*AF$8 - MAX('1042Bf Données de base trav.'!S120-M124,0))</f>
        <v/>
      </c>
      <c r="AG124" s="382" t="str">
        <f t="shared" si="35"/>
        <v/>
      </c>
      <c r="AH124" s="382" t="str">
        <f t="shared" si="36"/>
        <v/>
      </c>
      <c r="AI124" s="382" t="str">
        <f t="shared" si="37"/>
        <v/>
      </c>
      <c r="AJ124" s="382" t="str">
        <f>IF(OR($C124="",K124="",O124=""),"",MAX(P124+'1042Bf Données de base trav.'!T120-O124,0))</f>
        <v/>
      </c>
      <c r="AK124" s="382" t="str">
        <f>IF('1042Bf Données de base trav.'!T120="","",'1042Bf Données de base trav.'!T120)</f>
        <v/>
      </c>
      <c r="AL124" s="382" t="str">
        <f t="shared" si="38"/>
        <v/>
      </c>
      <c r="AM124" s="383" t="str">
        <f t="shared" si="39"/>
        <v/>
      </c>
      <c r="AN124" s="384" t="str">
        <f t="shared" si="40"/>
        <v/>
      </c>
      <c r="AO124" s="382" t="str">
        <f t="shared" si="41"/>
        <v/>
      </c>
      <c r="AP124" s="382" t="str">
        <f>IF(E124="","",'1042Bf Données de base trav.'!P120)</f>
        <v/>
      </c>
      <c r="AQ124" s="385">
        <f>IF('1042Bf Données de base trav.'!Y120&gt;0,AG124,0)</f>
        <v>0</v>
      </c>
      <c r="AR124" s="386">
        <f>IF('1042Bf Données de base trav.'!Y120&gt;0,'1042Bf Données de base trav.'!T120,0)</f>
        <v>0</v>
      </c>
      <c r="AS124" s="382" t="str">
        <f t="shared" si="42"/>
        <v/>
      </c>
      <c r="AT124" s="382">
        <f>'1042Bf Données de base trav.'!P120</f>
        <v>0</v>
      </c>
      <c r="AU124" s="382">
        <f t="shared" si="43"/>
        <v>0</v>
      </c>
    </row>
    <row r="125" spans="1:47" s="57" customFormat="1" ht="16.899999999999999" customHeight="1">
      <c r="A125" s="402" t="str">
        <f>IF('1042Bf Données de base trav.'!A121="","",'1042Bf Données de base trav.'!A121)</f>
        <v/>
      </c>
      <c r="B125" s="409" t="str">
        <f>IF('1042Bf Données de base trav.'!B121="","",'1042Bf Données de base trav.'!B121)</f>
        <v/>
      </c>
      <c r="C125" s="403" t="str">
        <f>IF('1042Bf Données de base trav.'!C121="","",'1042Bf Données de base trav.'!C121)</f>
        <v/>
      </c>
      <c r="D125" s="310" t="str">
        <f>IF('1042Bf Données de base trav.'!AJ121="","",'1042Bf Données de base trav.'!AJ121)</f>
        <v/>
      </c>
      <c r="E125" s="306" t="str">
        <f>IF('1042Bf Données de base trav.'!N121="","",'1042Bf Données de base trav.'!N121)</f>
        <v/>
      </c>
      <c r="F125" s="308" t="str">
        <f>IF('1042Bf Données de base trav.'!O121="","",'1042Bf Données de base trav.'!O121)</f>
        <v/>
      </c>
      <c r="G125" s="307" t="str">
        <f>IF('1042Bf Données de base trav.'!P121="","",'1042Bf Données de base trav.'!P121)</f>
        <v/>
      </c>
      <c r="H125" s="311" t="str">
        <f>IF('1042Bf Données de base trav.'!Q121="","",'1042Bf Données de base trav.'!Q121)</f>
        <v/>
      </c>
      <c r="I125" s="312" t="str">
        <f>IF('1042Bf Données de base trav.'!R121="","",'1042Bf Données de base trav.'!R121)</f>
        <v/>
      </c>
      <c r="J125" s="313" t="str">
        <f t="shared" si="27"/>
        <v/>
      </c>
      <c r="K125" s="314" t="str">
        <f t="shared" si="28"/>
        <v/>
      </c>
      <c r="L125" s="315" t="str">
        <f>IF('1042Bf Données de base trav.'!S121="","",'1042Bf Données de base trav.'!S121)</f>
        <v/>
      </c>
      <c r="M125" s="316" t="str">
        <f t="shared" si="44"/>
        <v/>
      </c>
      <c r="N125" s="317" t="str">
        <f t="shared" si="45"/>
        <v/>
      </c>
      <c r="O125" s="318" t="str">
        <f t="shared" si="46"/>
        <v/>
      </c>
      <c r="P125" s="319" t="str">
        <f t="shared" si="47"/>
        <v/>
      </c>
      <c r="Q125" s="309" t="str">
        <f t="shared" si="48"/>
        <v/>
      </c>
      <c r="R125" s="320" t="str">
        <f t="shared" si="49"/>
        <v/>
      </c>
      <c r="S125" s="317" t="str">
        <f t="shared" si="50"/>
        <v/>
      </c>
      <c r="T125" s="315" t="str">
        <f>IF(R125="","",MAX((O125-AR125)*'1042Af Demande'!$B$31,0))</f>
        <v/>
      </c>
      <c r="U125" s="321" t="str">
        <f t="shared" si="51"/>
        <v/>
      </c>
      <c r="V125" s="377"/>
      <c r="W125" s="378"/>
      <c r="X125" s="158" t="str">
        <f>IF('1042Bf Données de base trav.'!M121="","",'1042Bf Données de base trav.'!M121)</f>
        <v/>
      </c>
      <c r="Y125" s="379" t="str">
        <f t="shared" si="29"/>
        <v/>
      </c>
      <c r="Z125" s="380" t="str">
        <f>IF(A125="","",'1042Bf Données de base trav.'!Q121-'1042Bf Données de base trav.'!R121)</f>
        <v/>
      </c>
      <c r="AA125" s="380" t="str">
        <f t="shared" si="30"/>
        <v/>
      </c>
      <c r="AB125" s="381" t="str">
        <f t="shared" si="31"/>
        <v/>
      </c>
      <c r="AC125" s="381" t="str">
        <f t="shared" si="32"/>
        <v/>
      </c>
      <c r="AD125" s="381" t="str">
        <f t="shared" si="33"/>
        <v/>
      </c>
      <c r="AE125" s="382" t="str">
        <f t="shared" si="34"/>
        <v/>
      </c>
      <c r="AF125" s="382" t="str">
        <f>IF(K125="","",K125*AF$8 - MAX('1042Bf Données de base trav.'!S121-M125,0))</f>
        <v/>
      </c>
      <c r="AG125" s="382" t="str">
        <f t="shared" si="35"/>
        <v/>
      </c>
      <c r="AH125" s="382" t="str">
        <f t="shared" si="36"/>
        <v/>
      </c>
      <c r="AI125" s="382" t="str">
        <f t="shared" si="37"/>
        <v/>
      </c>
      <c r="AJ125" s="382" t="str">
        <f>IF(OR($C125="",K125="",O125=""),"",MAX(P125+'1042Bf Données de base trav.'!T121-O125,0))</f>
        <v/>
      </c>
      <c r="AK125" s="382" t="str">
        <f>IF('1042Bf Données de base trav.'!T121="","",'1042Bf Données de base trav.'!T121)</f>
        <v/>
      </c>
      <c r="AL125" s="382" t="str">
        <f t="shared" si="38"/>
        <v/>
      </c>
      <c r="AM125" s="383" t="str">
        <f t="shared" si="39"/>
        <v/>
      </c>
      <c r="AN125" s="384" t="str">
        <f t="shared" si="40"/>
        <v/>
      </c>
      <c r="AO125" s="382" t="str">
        <f t="shared" si="41"/>
        <v/>
      </c>
      <c r="AP125" s="382" t="str">
        <f>IF(E125="","",'1042Bf Données de base trav.'!P121)</f>
        <v/>
      </c>
      <c r="AQ125" s="385">
        <f>IF('1042Bf Données de base trav.'!Y121&gt;0,AG125,0)</f>
        <v>0</v>
      </c>
      <c r="AR125" s="386">
        <f>IF('1042Bf Données de base trav.'!Y121&gt;0,'1042Bf Données de base trav.'!T121,0)</f>
        <v>0</v>
      </c>
      <c r="AS125" s="382" t="str">
        <f t="shared" si="42"/>
        <v/>
      </c>
      <c r="AT125" s="382">
        <f>'1042Bf Données de base trav.'!P121</f>
        <v>0</v>
      </c>
      <c r="AU125" s="382">
        <f t="shared" si="43"/>
        <v>0</v>
      </c>
    </row>
    <row r="126" spans="1:47" s="57" customFormat="1" ht="16.899999999999999" customHeight="1">
      <c r="A126" s="402" t="str">
        <f>IF('1042Bf Données de base trav.'!A122="","",'1042Bf Données de base trav.'!A122)</f>
        <v/>
      </c>
      <c r="B126" s="409" t="str">
        <f>IF('1042Bf Données de base trav.'!B122="","",'1042Bf Données de base trav.'!B122)</f>
        <v/>
      </c>
      <c r="C126" s="403" t="str">
        <f>IF('1042Bf Données de base trav.'!C122="","",'1042Bf Données de base trav.'!C122)</f>
        <v/>
      </c>
      <c r="D126" s="310" t="str">
        <f>IF('1042Bf Données de base trav.'!AJ122="","",'1042Bf Données de base trav.'!AJ122)</f>
        <v/>
      </c>
      <c r="E126" s="306" t="str">
        <f>IF('1042Bf Données de base trav.'!N122="","",'1042Bf Données de base trav.'!N122)</f>
        <v/>
      </c>
      <c r="F126" s="308" t="str">
        <f>IF('1042Bf Données de base trav.'!O122="","",'1042Bf Données de base trav.'!O122)</f>
        <v/>
      </c>
      <c r="G126" s="307" t="str">
        <f>IF('1042Bf Données de base trav.'!P122="","",'1042Bf Données de base trav.'!P122)</f>
        <v/>
      </c>
      <c r="H126" s="311" t="str">
        <f>IF('1042Bf Données de base trav.'!Q122="","",'1042Bf Données de base trav.'!Q122)</f>
        <v/>
      </c>
      <c r="I126" s="312" t="str">
        <f>IF('1042Bf Données de base trav.'!R122="","",'1042Bf Données de base trav.'!R122)</f>
        <v/>
      </c>
      <c r="J126" s="313" t="str">
        <f t="shared" si="27"/>
        <v/>
      </c>
      <c r="K126" s="314" t="str">
        <f t="shared" si="28"/>
        <v/>
      </c>
      <c r="L126" s="315" t="str">
        <f>IF('1042Bf Données de base trav.'!S122="","",'1042Bf Données de base trav.'!S122)</f>
        <v/>
      </c>
      <c r="M126" s="316" t="str">
        <f t="shared" si="44"/>
        <v/>
      </c>
      <c r="N126" s="317" t="str">
        <f t="shared" si="45"/>
        <v/>
      </c>
      <c r="O126" s="318" t="str">
        <f t="shared" si="46"/>
        <v/>
      </c>
      <c r="P126" s="319" t="str">
        <f t="shared" si="47"/>
        <v/>
      </c>
      <c r="Q126" s="309" t="str">
        <f t="shared" si="48"/>
        <v/>
      </c>
      <c r="R126" s="320" t="str">
        <f t="shared" si="49"/>
        <v/>
      </c>
      <c r="S126" s="317" t="str">
        <f t="shared" si="50"/>
        <v/>
      </c>
      <c r="T126" s="315" t="str">
        <f>IF(R126="","",MAX((O126-AR126)*'1042Af Demande'!$B$31,0))</f>
        <v/>
      </c>
      <c r="U126" s="321" t="str">
        <f t="shared" si="51"/>
        <v/>
      </c>
      <c r="V126" s="377"/>
      <c r="W126" s="378"/>
      <c r="X126" s="158" t="str">
        <f>IF('1042Bf Données de base trav.'!M122="","",'1042Bf Données de base trav.'!M122)</f>
        <v/>
      </c>
      <c r="Y126" s="379" t="str">
        <f t="shared" si="29"/>
        <v/>
      </c>
      <c r="Z126" s="380" t="str">
        <f>IF(A126="","",'1042Bf Données de base trav.'!Q122-'1042Bf Données de base trav.'!R122)</f>
        <v/>
      </c>
      <c r="AA126" s="380" t="str">
        <f t="shared" si="30"/>
        <v/>
      </c>
      <c r="AB126" s="381" t="str">
        <f t="shared" si="31"/>
        <v/>
      </c>
      <c r="AC126" s="381" t="str">
        <f t="shared" si="32"/>
        <v/>
      </c>
      <c r="AD126" s="381" t="str">
        <f t="shared" si="33"/>
        <v/>
      </c>
      <c r="AE126" s="382" t="str">
        <f t="shared" si="34"/>
        <v/>
      </c>
      <c r="AF126" s="382" t="str">
        <f>IF(K126="","",K126*AF$8 - MAX('1042Bf Données de base trav.'!S122-M126,0))</f>
        <v/>
      </c>
      <c r="AG126" s="382" t="str">
        <f t="shared" si="35"/>
        <v/>
      </c>
      <c r="AH126" s="382" t="str">
        <f t="shared" si="36"/>
        <v/>
      </c>
      <c r="AI126" s="382" t="str">
        <f t="shared" si="37"/>
        <v/>
      </c>
      <c r="AJ126" s="382" t="str">
        <f>IF(OR($C126="",K126="",O126=""),"",MAX(P126+'1042Bf Données de base trav.'!T122-O126,0))</f>
        <v/>
      </c>
      <c r="AK126" s="382" t="str">
        <f>IF('1042Bf Données de base trav.'!T122="","",'1042Bf Données de base trav.'!T122)</f>
        <v/>
      </c>
      <c r="AL126" s="382" t="str">
        <f t="shared" si="38"/>
        <v/>
      </c>
      <c r="AM126" s="383" t="str">
        <f t="shared" si="39"/>
        <v/>
      </c>
      <c r="AN126" s="384" t="str">
        <f t="shared" si="40"/>
        <v/>
      </c>
      <c r="AO126" s="382" t="str">
        <f t="shared" si="41"/>
        <v/>
      </c>
      <c r="AP126" s="382" t="str">
        <f>IF(E126="","",'1042Bf Données de base trav.'!P122)</f>
        <v/>
      </c>
      <c r="AQ126" s="385">
        <f>IF('1042Bf Données de base trav.'!Y122&gt;0,AG126,0)</f>
        <v>0</v>
      </c>
      <c r="AR126" s="386">
        <f>IF('1042Bf Données de base trav.'!Y122&gt;0,'1042Bf Données de base trav.'!T122,0)</f>
        <v>0</v>
      </c>
      <c r="AS126" s="382" t="str">
        <f t="shared" si="42"/>
        <v/>
      </c>
      <c r="AT126" s="382">
        <f>'1042Bf Données de base trav.'!P122</f>
        <v>0</v>
      </c>
      <c r="AU126" s="382">
        <f t="shared" si="43"/>
        <v>0</v>
      </c>
    </row>
    <row r="127" spans="1:47" s="57" customFormat="1" ht="16.899999999999999" customHeight="1">
      <c r="A127" s="402" t="str">
        <f>IF('1042Bf Données de base trav.'!A123="","",'1042Bf Données de base trav.'!A123)</f>
        <v/>
      </c>
      <c r="B127" s="409" t="str">
        <f>IF('1042Bf Données de base trav.'!B123="","",'1042Bf Données de base trav.'!B123)</f>
        <v/>
      </c>
      <c r="C127" s="403" t="str">
        <f>IF('1042Bf Données de base trav.'!C123="","",'1042Bf Données de base trav.'!C123)</f>
        <v/>
      </c>
      <c r="D127" s="310" t="str">
        <f>IF('1042Bf Données de base trav.'!AJ123="","",'1042Bf Données de base trav.'!AJ123)</f>
        <v/>
      </c>
      <c r="E127" s="306" t="str">
        <f>IF('1042Bf Données de base trav.'!N123="","",'1042Bf Données de base trav.'!N123)</f>
        <v/>
      </c>
      <c r="F127" s="308" t="str">
        <f>IF('1042Bf Données de base trav.'!O123="","",'1042Bf Données de base trav.'!O123)</f>
        <v/>
      </c>
      <c r="G127" s="307" t="str">
        <f>IF('1042Bf Données de base trav.'!P123="","",'1042Bf Données de base trav.'!P123)</f>
        <v/>
      </c>
      <c r="H127" s="311" t="str">
        <f>IF('1042Bf Données de base trav.'!Q123="","",'1042Bf Données de base trav.'!Q123)</f>
        <v/>
      </c>
      <c r="I127" s="312" t="str">
        <f>IF('1042Bf Données de base trav.'!R123="","",'1042Bf Données de base trav.'!R123)</f>
        <v/>
      </c>
      <c r="J127" s="313" t="str">
        <f t="shared" si="27"/>
        <v/>
      </c>
      <c r="K127" s="314" t="str">
        <f t="shared" si="28"/>
        <v/>
      </c>
      <c r="L127" s="315" t="str">
        <f>IF('1042Bf Données de base trav.'!S123="","",'1042Bf Données de base trav.'!S123)</f>
        <v/>
      </c>
      <c r="M127" s="316" t="str">
        <f t="shared" si="44"/>
        <v/>
      </c>
      <c r="N127" s="317" t="str">
        <f t="shared" si="45"/>
        <v/>
      </c>
      <c r="O127" s="318" t="str">
        <f t="shared" si="46"/>
        <v/>
      </c>
      <c r="P127" s="319" t="str">
        <f t="shared" si="47"/>
        <v/>
      </c>
      <c r="Q127" s="309" t="str">
        <f t="shared" si="48"/>
        <v/>
      </c>
      <c r="R127" s="320" t="str">
        <f t="shared" si="49"/>
        <v/>
      </c>
      <c r="S127" s="317" t="str">
        <f t="shared" si="50"/>
        <v/>
      </c>
      <c r="T127" s="315" t="str">
        <f>IF(R127="","",MAX((O127-AR127)*'1042Af Demande'!$B$31,0))</f>
        <v/>
      </c>
      <c r="U127" s="321" t="str">
        <f t="shared" si="51"/>
        <v/>
      </c>
      <c r="V127" s="377"/>
      <c r="W127" s="378"/>
      <c r="X127" s="158" t="str">
        <f>IF('1042Bf Données de base trav.'!M123="","",'1042Bf Données de base trav.'!M123)</f>
        <v/>
      </c>
      <c r="Y127" s="379" t="str">
        <f t="shared" si="29"/>
        <v/>
      </c>
      <c r="Z127" s="380" t="str">
        <f>IF(A127="","",'1042Bf Données de base trav.'!Q123-'1042Bf Données de base trav.'!R123)</f>
        <v/>
      </c>
      <c r="AA127" s="380" t="str">
        <f t="shared" si="30"/>
        <v/>
      </c>
      <c r="AB127" s="381" t="str">
        <f t="shared" si="31"/>
        <v/>
      </c>
      <c r="AC127" s="381" t="str">
        <f t="shared" si="32"/>
        <v/>
      </c>
      <c r="AD127" s="381" t="str">
        <f t="shared" si="33"/>
        <v/>
      </c>
      <c r="AE127" s="382" t="str">
        <f t="shared" si="34"/>
        <v/>
      </c>
      <c r="AF127" s="382" t="str">
        <f>IF(K127="","",K127*AF$8 - MAX('1042Bf Données de base trav.'!S123-M127,0))</f>
        <v/>
      </c>
      <c r="AG127" s="382" t="str">
        <f t="shared" si="35"/>
        <v/>
      </c>
      <c r="AH127" s="382" t="str">
        <f t="shared" si="36"/>
        <v/>
      </c>
      <c r="AI127" s="382" t="str">
        <f t="shared" si="37"/>
        <v/>
      </c>
      <c r="AJ127" s="382" t="str">
        <f>IF(OR($C127="",K127="",O127=""),"",MAX(P127+'1042Bf Données de base trav.'!T123-O127,0))</f>
        <v/>
      </c>
      <c r="AK127" s="382" t="str">
        <f>IF('1042Bf Données de base trav.'!T123="","",'1042Bf Données de base trav.'!T123)</f>
        <v/>
      </c>
      <c r="AL127" s="382" t="str">
        <f t="shared" si="38"/>
        <v/>
      </c>
      <c r="AM127" s="383" t="str">
        <f t="shared" si="39"/>
        <v/>
      </c>
      <c r="AN127" s="384" t="str">
        <f t="shared" si="40"/>
        <v/>
      </c>
      <c r="AO127" s="382" t="str">
        <f t="shared" si="41"/>
        <v/>
      </c>
      <c r="AP127" s="382" t="str">
        <f>IF(E127="","",'1042Bf Données de base trav.'!P123)</f>
        <v/>
      </c>
      <c r="AQ127" s="385">
        <f>IF('1042Bf Données de base trav.'!Y123&gt;0,AG127,0)</f>
        <v>0</v>
      </c>
      <c r="AR127" s="386">
        <f>IF('1042Bf Données de base trav.'!Y123&gt;0,'1042Bf Données de base trav.'!T123,0)</f>
        <v>0</v>
      </c>
      <c r="AS127" s="382" t="str">
        <f t="shared" si="42"/>
        <v/>
      </c>
      <c r="AT127" s="382">
        <f>'1042Bf Données de base trav.'!P123</f>
        <v>0</v>
      </c>
      <c r="AU127" s="382">
        <f t="shared" si="43"/>
        <v>0</v>
      </c>
    </row>
    <row r="128" spans="1:47" s="57" customFormat="1" ht="16.899999999999999" customHeight="1">
      <c r="A128" s="402" t="str">
        <f>IF('1042Bf Données de base trav.'!A124="","",'1042Bf Données de base trav.'!A124)</f>
        <v/>
      </c>
      <c r="B128" s="409" t="str">
        <f>IF('1042Bf Données de base trav.'!B124="","",'1042Bf Données de base trav.'!B124)</f>
        <v/>
      </c>
      <c r="C128" s="403" t="str">
        <f>IF('1042Bf Données de base trav.'!C124="","",'1042Bf Données de base trav.'!C124)</f>
        <v/>
      </c>
      <c r="D128" s="310" t="str">
        <f>IF('1042Bf Données de base trav.'!AJ124="","",'1042Bf Données de base trav.'!AJ124)</f>
        <v/>
      </c>
      <c r="E128" s="306" t="str">
        <f>IF('1042Bf Données de base trav.'!N124="","",'1042Bf Données de base trav.'!N124)</f>
        <v/>
      </c>
      <c r="F128" s="308" t="str">
        <f>IF('1042Bf Données de base trav.'!O124="","",'1042Bf Données de base trav.'!O124)</f>
        <v/>
      </c>
      <c r="G128" s="307" t="str">
        <f>IF('1042Bf Données de base trav.'!P124="","",'1042Bf Données de base trav.'!P124)</f>
        <v/>
      </c>
      <c r="H128" s="311" t="str">
        <f>IF('1042Bf Données de base trav.'!Q124="","",'1042Bf Données de base trav.'!Q124)</f>
        <v/>
      </c>
      <c r="I128" s="312" t="str">
        <f>IF('1042Bf Données de base trav.'!R124="","",'1042Bf Données de base trav.'!R124)</f>
        <v/>
      </c>
      <c r="J128" s="313" t="str">
        <f t="shared" si="27"/>
        <v/>
      </c>
      <c r="K128" s="314" t="str">
        <f t="shared" si="28"/>
        <v/>
      </c>
      <c r="L128" s="315" t="str">
        <f>IF('1042Bf Données de base trav.'!S124="","",'1042Bf Données de base trav.'!S124)</f>
        <v/>
      </c>
      <c r="M128" s="316" t="str">
        <f t="shared" si="44"/>
        <v/>
      </c>
      <c r="N128" s="317" t="str">
        <f t="shared" si="45"/>
        <v/>
      </c>
      <c r="O128" s="318" t="str">
        <f t="shared" si="46"/>
        <v/>
      </c>
      <c r="P128" s="319" t="str">
        <f t="shared" si="47"/>
        <v/>
      </c>
      <c r="Q128" s="309" t="str">
        <f t="shared" si="48"/>
        <v/>
      </c>
      <c r="R128" s="320" t="str">
        <f t="shared" si="49"/>
        <v/>
      </c>
      <c r="S128" s="317" t="str">
        <f t="shared" si="50"/>
        <v/>
      </c>
      <c r="T128" s="315" t="str">
        <f>IF(R128="","",MAX((O128-AR128)*'1042Af Demande'!$B$31,0))</f>
        <v/>
      </c>
      <c r="U128" s="321" t="str">
        <f t="shared" si="51"/>
        <v/>
      </c>
      <c r="V128" s="377"/>
      <c r="W128" s="378"/>
      <c r="X128" s="158" t="str">
        <f>IF('1042Bf Données de base trav.'!M124="","",'1042Bf Données de base trav.'!M124)</f>
        <v/>
      </c>
      <c r="Y128" s="379" t="str">
        <f t="shared" si="29"/>
        <v/>
      </c>
      <c r="Z128" s="380" t="str">
        <f>IF(A128="","",'1042Bf Données de base trav.'!Q124-'1042Bf Données de base trav.'!R124)</f>
        <v/>
      </c>
      <c r="AA128" s="380" t="str">
        <f t="shared" si="30"/>
        <v/>
      </c>
      <c r="AB128" s="381" t="str">
        <f t="shared" si="31"/>
        <v/>
      </c>
      <c r="AC128" s="381" t="str">
        <f t="shared" si="32"/>
        <v/>
      </c>
      <c r="AD128" s="381" t="str">
        <f t="shared" si="33"/>
        <v/>
      </c>
      <c r="AE128" s="382" t="str">
        <f t="shared" si="34"/>
        <v/>
      </c>
      <c r="AF128" s="382" t="str">
        <f>IF(K128="","",K128*AF$8 - MAX('1042Bf Données de base trav.'!S124-M128,0))</f>
        <v/>
      </c>
      <c r="AG128" s="382" t="str">
        <f t="shared" si="35"/>
        <v/>
      </c>
      <c r="AH128" s="382" t="str">
        <f t="shared" si="36"/>
        <v/>
      </c>
      <c r="AI128" s="382" t="str">
        <f t="shared" si="37"/>
        <v/>
      </c>
      <c r="AJ128" s="382" t="str">
        <f>IF(OR($C128="",K128="",O128=""),"",MAX(P128+'1042Bf Données de base trav.'!T124-O128,0))</f>
        <v/>
      </c>
      <c r="AK128" s="382" t="str">
        <f>IF('1042Bf Données de base trav.'!T124="","",'1042Bf Données de base trav.'!T124)</f>
        <v/>
      </c>
      <c r="AL128" s="382" t="str">
        <f t="shared" si="38"/>
        <v/>
      </c>
      <c r="AM128" s="383" t="str">
        <f t="shared" si="39"/>
        <v/>
      </c>
      <c r="AN128" s="384" t="str">
        <f t="shared" si="40"/>
        <v/>
      </c>
      <c r="AO128" s="382" t="str">
        <f t="shared" si="41"/>
        <v/>
      </c>
      <c r="AP128" s="382" t="str">
        <f>IF(E128="","",'1042Bf Données de base trav.'!P124)</f>
        <v/>
      </c>
      <c r="AQ128" s="385">
        <f>IF('1042Bf Données de base trav.'!Y124&gt;0,AG128,0)</f>
        <v>0</v>
      </c>
      <c r="AR128" s="386">
        <f>IF('1042Bf Données de base trav.'!Y124&gt;0,'1042Bf Données de base trav.'!T124,0)</f>
        <v>0</v>
      </c>
      <c r="AS128" s="382" t="str">
        <f t="shared" si="42"/>
        <v/>
      </c>
      <c r="AT128" s="382">
        <f>'1042Bf Données de base trav.'!P124</f>
        <v>0</v>
      </c>
      <c r="AU128" s="382">
        <f t="shared" si="43"/>
        <v>0</v>
      </c>
    </row>
    <row r="129" spans="1:47" s="57" customFormat="1" ht="16.899999999999999" customHeight="1">
      <c r="A129" s="402" t="str">
        <f>IF('1042Bf Données de base trav.'!A125="","",'1042Bf Données de base trav.'!A125)</f>
        <v/>
      </c>
      <c r="B129" s="409" t="str">
        <f>IF('1042Bf Données de base trav.'!B125="","",'1042Bf Données de base trav.'!B125)</f>
        <v/>
      </c>
      <c r="C129" s="403" t="str">
        <f>IF('1042Bf Données de base trav.'!C125="","",'1042Bf Données de base trav.'!C125)</f>
        <v/>
      </c>
      <c r="D129" s="310" t="str">
        <f>IF('1042Bf Données de base trav.'!AJ125="","",'1042Bf Données de base trav.'!AJ125)</f>
        <v/>
      </c>
      <c r="E129" s="306" t="str">
        <f>IF('1042Bf Données de base trav.'!N125="","",'1042Bf Données de base trav.'!N125)</f>
        <v/>
      </c>
      <c r="F129" s="308" t="str">
        <f>IF('1042Bf Données de base trav.'!O125="","",'1042Bf Données de base trav.'!O125)</f>
        <v/>
      </c>
      <c r="G129" s="307" t="str">
        <f>IF('1042Bf Données de base trav.'!P125="","",'1042Bf Données de base trav.'!P125)</f>
        <v/>
      </c>
      <c r="H129" s="311" t="str">
        <f>IF('1042Bf Données de base trav.'!Q125="","",'1042Bf Données de base trav.'!Q125)</f>
        <v/>
      </c>
      <c r="I129" s="312" t="str">
        <f>IF('1042Bf Données de base trav.'!R125="","",'1042Bf Données de base trav.'!R125)</f>
        <v/>
      </c>
      <c r="J129" s="313" t="str">
        <f t="shared" si="27"/>
        <v/>
      </c>
      <c r="K129" s="314" t="str">
        <f t="shared" si="28"/>
        <v/>
      </c>
      <c r="L129" s="315" t="str">
        <f>IF('1042Bf Données de base trav.'!S125="","",'1042Bf Données de base trav.'!S125)</f>
        <v/>
      </c>
      <c r="M129" s="316" t="str">
        <f t="shared" si="44"/>
        <v/>
      </c>
      <c r="N129" s="317" t="str">
        <f t="shared" si="45"/>
        <v/>
      </c>
      <c r="O129" s="318" t="str">
        <f t="shared" si="46"/>
        <v/>
      </c>
      <c r="P129" s="319" t="str">
        <f t="shared" si="47"/>
        <v/>
      </c>
      <c r="Q129" s="309" t="str">
        <f t="shared" si="48"/>
        <v/>
      </c>
      <c r="R129" s="320" t="str">
        <f t="shared" si="49"/>
        <v/>
      </c>
      <c r="S129" s="317" t="str">
        <f t="shared" si="50"/>
        <v/>
      </c>
      <c r="T129" s="315" t="str">
        <f>IF(R129="","",MAX((O129-AR129)*'1042Af Demande'!$B$31,0))</f>
        <v/>
      </c>
      <c r="U129" s="321" t="str">
        <f t="shared" si="51"/>
        <v/>
      </c>
      <c r="V129" s="377"/>
      <c r="W129" s="378"/>
      <c r="X129" s="158" t="str">
        <f>IF('1042Bf Données de base trav.'!M125="","",'1042Bf Données de base trav.'!M125)</f>
        <v/>
      </c>
      <c r="Y129" s="379" t="str">
        <f t="shared" si="29"/>
        <v/>
      </c>
      <c r="Z129" s="380" t="str">
        <f>IF(A129="","",'1042Bf Données de base trav.'!Q125-'1042Bf Données de base trav.'!R125)</f>
        <v/>
      </c>
      <c r="AA129" s="380" t="str">
        <f t="shared" si="30"/>
        <v/>
      </c>
      <c r="AB129" s="381" t="str">
        <f t="shared" si="31"/>
        <v/>
      </c>
      <c r="AC129" s="381" t="str">
        <f t="shared" si="32"/>
        <v/>
      </c>
      <c r="AD129" s="381" t="str">
        <f t="shared" si="33"/>
        <v/>
      </c>
      <c r="AE129" s="382" t="str">
        <f t="shared" si="34"/>
        <v/>
      </c>
      <c r="AF129" s="382" t="str">
        <f>IF(K129="","",K129*AF$8 - MAX('1042Bf Données de base trav.'!S125-M129,0))</f>
        <v/>
      </c>
      <c r="AG129" s="382" t="str">
        <f t="shared" si="35"/>
        <v/>
      </c>
      <c r="AH129" s="382" t="str">
        <f t="shared" si="36"/>
        <v/>
      </c>
      <c r="AI129" s="382" t="str">
        <f t="shared" si="37"/>
        <v/>
      </c>
      <c r="AJ129" s="382" t="str">
        <f>IF(OR($C129="",K129="",O129=""),"",MAX(P129+'1042Bf Données de base trav.'!T125-O129,0))</f>
        <v/>
      </c>
      <c r="AK129" s="382" t="str">
        <f>IF('1042Bf Données de base trav.'!T125="","",'1042Bf Données de base trav.'!T125)</f>
        <v/>
      </c>
      <c r="AL129" s="382" t="str">
        <f t="shared" si="38"/>
        <v/>
      </c>
      <c r="AM129" s="383" t="str">
        <f t="shared" si="39"/>
        <v/>
      </c>
      <c r="AN129" s="384" t="str">
        <f t="shared" si="40"/>
        <v/>
      </c>
      <c r="AO129" s="382" t="str">
        <f t="shared" si="41"/>
        <v/>
      </c>
      <c r="AP129" s="382" t="str">
        <f>IF(E129="","",'1042Bf Données de base trav.'!P125)</f>
        <v/>
      </c>
      <c r="AQ129" s="385">
        <f>IF('1042Bf Données de base trav.'!Y125&gt;0,AG129,0)</f>
        <v>0</v>
      </c>
      <c r="AR129" s="386">
        <f>IF('1042Bf Données de base trav.'!Y125&gt;0,'1042Bf Données de base trav.'!T125,0)</f>
        <v>0</v>
      </c>
      <c r="AS129" s="382" t="str">
        <f t="shared" si="42"/>
        <v/>
      </c>
      <c r="AT129" s="382">
        <f>'1042Bf Données de base trav.'!P125</f>
        <v>0</v>
      </c>
      <c r="AU129" s="382">
        <f t="shared" si="43"/>
        <v>0</v>
      </c>
    </row>
    <row r="130" spans="1:47" s="57" customFormat="1" ht="16.899999999999999" customHeight="1">
      <c r="A130" s="402" t="str">
        <f>IF('1042Bf Données de base trav.'!A126="","",'1042Bf Données de base trav.'!A126)</f>
        <v/>
      </c>
      <c r="B130" s="409" t="str">
        <f>IF('1042Bf Données de base trav.'!B126="","",'1042Bf Données de base trav.'!B126)</f>
        <v/>
      </c>
      <c r="C130" s="403" t="str">
        <f>IF('1042Bf Données de base trav.'!C126="","",'1042Bf Données de base trav.'!C126)</f>
        <v/>
      </c>
      <c r="D130" s="310" t="str">
        <f>IF('1042Bf Données de base trav.'!AJ126="","",'1042Bf Données de base trav.'!AJ126)</f>
        <v/>
      </c>
      <c r="E130" s="306" t="str">
        <f>IF('1042Bf Données de base trav.'!N126="","",'1042Bf Données de base trav.'!N126)</f>
        <v/>
      </c>
      <c r="F130" s="308" t="str">
        <f>IF('1042Bf Données de base trav.'!O126="","",'1042Bf Données de base trav.'!O126)</f>
        <v/>
      </c>
      <c r="G130" s="307" t="str">
        <f>IF('1042Bf Données de base trav.'!P126="","",'1042Bf Données de base trav.'!P126)</f>
        <v/>
      </c>
      <c r="H130" s="311" t="str">
        <f>IF('1042Bf Données de base trav.'!Q126="","",'1042Bf Données de base trav.'!Q126)</f>
        <v/>
      </c>
      <c r="I130" s="312" t="str">
        <f>IF('1042Bf Données de base trav.'!R126="","",'1042Bf Données de base trav.'!R126)</f>
        <v/>
      </c>
      <c r="J130" s="313" t="str">
        <f t="shared" si="27"/>
        <v/>
      </c>
      <c r="K130" s="314" t="str">
        <f t="shared" si="28"/>
        <v/>
      </c>
      <c r="L130" s="315" t="str">
        <f>IF('1042Bf Données de base trav.'!S126="","",'1042Bf Données de base trav.'!S126)</f>
        <v/>
      </c>
      <c r="M130" s="316" t="str">
        <f t="shared" si="44"/>
        <v/>
      </c>
      <c r="N130" s="317" t="str">
        <f t="shared" si="45"/>
        <v/>
      </c>
      <c r="O130" s="318" t="str">
        <f t="shared" si="46"/>
        <v/>
      </c>
      <c r="P130" s="319" t="str">
        <f t="shared" si="47"/>
        <v/>
      </c>
      <c r="Q130" s="309" t="str">
        <f t="shared" si="48"/>
        <v/>
      </c>
      <c r="R130" s="320" t="str">
        <f t="shared" si="49"/>
        <v/>
      </c>
      <c r="S130" s="317" t="str">
        <f t="shared" si="50"/>
        <v/>
      </c>
      <c r="T130" s="315" t="str">
        <f>IF(R130="","",MAX((O130-AR130)*'1042Af Demande'!$B$31,0))</f>
        <v/>
      </c>
      <c r="U130" s="321" t="str">
        <f t="shared" si="51"/>
        <v/>
      </c>
      <c r="V130" s="377"/>
      <c r="W130" s="378"/>
      <c r="X130" s="158" t="str">
        <f>IF('1042Bf Données de base trav.'!M126="","",'1042Bf Données de base trav.'!M126)</f>
        <v/>
      </c>
      <c r="Y130" s="379" t="str">
        <f t="shared" si="29"/>
        <v/>
      </c>
      <c r="Z130" s="380" t="str">
        <f>IF(A130="","",'1042Bf Données de base trav.'!Q126-'1042Bf Données de base trav.'!R126)</f>
        <v/>
      </c>
      <c r="AA130" s="380" t="str">
        <f t="shared" si="30"/>
        <v/>
      </c>
      <c r="AB130" s="381" t="str">
        <f t="shared" si="31"/>
        <v/>
      </c>
      <c r="AC130" s="381" t="str">
        <f t="shared" si="32"/>
        <v/>
      </c>
      <c r="AD130" s="381" t="str">
        <f t="shared" si="33"/>
        <v/>
      </c>
      <c r="AE130" s="382" t="str">
        <f t="shared" si="34"/>
        <v/>
      </c>
      <c r="AF130" s="382" t="str">
        <f>IF(K130="","",K130*AF$8 - MAX('1042Bf Données de base trav.'!S126-M130,0))</f>
        <v/>
      </c>
      <c r="AG130" s="382" t="str">
        <f t="shared" si="35"/>
        <v/>
      </c>
      <c r="AH130" s="382" t="str">
        <f t="shared" si="36"/>
        <v/>
      </c>
      <c r="AI130" s="382" t="str">
        <f t="shared" si="37"/>
        <v/>
      </c>
      <c r="AJ130" s="382" t="str">
        <f>IF(OR($C130="",K130="",O130=""),"",MAX(P130+'1042Bf Données de base trav.'!T126-O130,0))</f>
        <v/>
      </c>
      <c r="AK130" s="382" t="str">
        <f>IF('1042Bf Données de base trav.'!T126="","",'1042Bf Données de base trav.'!T126)</f>
        <v/>
      </c>
      <c r="AL130" s="382" t="str">
        <f t="shared" si="38"/>
        <v/>
      </c>
      <c r="AM130" s="383" t="str">
        <f t="shared" si="39"/>
        <v/>
      </c>
      <c r="AN130" s="384" t="str">
        <f t="shared" si="40"/>
        <v/>
      </c>
      <c r="AO130" s="382" t="str">
        <f t="shared" si="41"/>
        <v/>
      </c>
      <c r="AP130" s="382" t="str">
        <f>IF(E130="","",'1042Bf Données de base trav.'!P126)</f>
        <v/>
      </c>
      <c r="AQ130" s="385">
        <f>IF('1042Bf Données de base trav.'!Y126&gt;0,AG130,0)</f>
        <v>0</v>
      </c>
      <c r="AR130" s="386">
        <f>IF('1042Bf Données de base trav.'!Y126&gt;0,'1042Bf Données de base trav.'!T126,0)</f>
        <v>0</v>
      </c>
      <c r="AS130" s="382" t="str">
        <f t="shared" si="42"/>
        <v/>
      </c>
      <c r="AT130" s="382">
        <f>'1042Bf Données de base trav.'!P126</f>
        <v>0</v>
      </c>
      <c r="AU130" s="382">
        <f t="shared" si="43"/>
        <v>0</v>
      </c>
    </row>
    <row r="131" spans="1:47" s="57" customFormat="1" ht="16.899999999999999" customHeight="1">
      <c r="A131" s="402" t="str">
        <f>IF('1042Bf Données de base trav.'!A127="","",'1042Bf Données de base trav.'!A127)</f>
        <v/>
      </c>
      <c r="B131" s="409" t="str">
        <f>IF('1042Bf Données de base trav.'!B127="","",'1042Bf Données de base trav.'!B127)</f>
        <v/>
      </c>
      <c r="C131" s="403" t="str">
        <f>IF('1042Bf Données de base trav.'!C127="","",'1042Bf Données de base trav.'!C127)</f>
        <v/>
      </c>
      <c r="D131" s="310" t="str">
        <f>IF('1042Bf Données de base trav.'!AJ127="","",'1042Bf Données de base trav.'!AJ127)</f>
        <v/>
      </c>
      <c r="E131" s="306" t="str">
        <f>IF('1042Bf Données de base trav.'!N127="","",'1042Bf Données de base trav.'!N127)</f>
        <v/>
      </c>
      <c r="F131" s="308" t="str">
        <f>IF('1042Bf Données de base trav.'!O127="","",'1042Bf Données de base trav.'!O127)</f>
        <v/>
      </c>
      <c r="G131" s="307" t="str">
        <f>IF('1042Bf Données de base trav.'!P127="","",'1042Bf Données de base trav.'!P127)</f>
        <v/>
      </c>
      <c r="H131" s="311" t="str">
        <f>IF('1042Bf Données de base trav.'!Q127="","",'1042Bf Données de base trav.'!Q127)</f>
        <v/>
      </c>
      <c r="I131" s="312" t="str">
        <f>IF('1042Bf Données de base trav.'!R127="","",'1042Bf Données de base trav.'!R127)</f>
        <v/>
      </c>
      <c r="J131" s="313" t="str">
        <f t="shared" si="27"/>
        <v/>
      </c>
      <c r="K131" s="314" t="str">
        <f t="shared" si="28"/>
        <v/>
      </c>
      <c r="L131" s="315" t="str">
        <f>IF('1042Bf Données de base trav.'!S127="","",'1042Bf Données de base trav.'!S127)</f>
        <v/>
      </c>
      <c r="M131" s="316" t="str">
        <f t="shared" si="44"/>
        <v/>
      </c>
      <c r="N131" s="317" t="str">
        <f t="shared" si="45"/>
        <v/>
      </c>
      <c r="O131" s="318" t="str">
        <f t="shared" si="46"/>
        <v/>
      </c>
      <c r="P131" s="319" t="str">
        <f t="shared" si="47"/>
        <v/>
      </c>
      <c r="Q131" s="309" t="str">
        <f t="shared" si="48"/>
        <v/>
      </c>
      <c r="R131" s="320" t="str">
        <f t="shared" si="49"/>
        <v/>
      </c>
      <c r="S131" s="317" t="str">
        <f t="shared" si="50"/>
        <v/>
      </c>
      <c r="T131" s="315" t="str">
        <f>IF(R131="","",MAX((O131-AR131)*'1042Af Demande'!$B$31,0))</f>
        <v/>
      </c>
      <c r="U131" s="321" t="str">
        <f t="shared" si="51"/>
        <v/>
      </c>
      <c r="V131" s="377"/>
      <c r="W131" s="378"/>
      <c r="X131" s="158" t="str">
        <f>IF('1042Bf Données de base trav.'!M127="","",'1042Bf Données de base trav.'!M127)</f>
        <v/>
      </c>
      <c r="Y131" s="379" t="str">
        <f t="shared" si="29"/>
        <v/>
      </c>
      <c r="Z131" s="380" t="str">
        <f>IF(A131="","",'1042Bf Données de base trav.'!Q127-'1042Bf Données de base trav.'!R127)</f>
        <v/>
      </c>
      <c r="AA131" s="380" t="str">
        <f t="shared" si="30"/>
        <v/>
      </c>
      <c r="AB131" s="381" t="str">
        <f t="shared" si="31"/>
        <v/>
      </c>
      <c r="AC131" s="381" t="str">
        <f t="shared" si="32"/>
        <v/>
      </c>
      <c r="AD131" s="381" t="str">
        <f t="shared" si="33"/>
        <v/>
      </c>
      <c r="AE131" s="382" t="str">
        <f t="shared" si="34"/>
        <v/>
      </c>
      <c r="AF131" s="382" t="str">
        <f>IF(K131="","",K131*AF$8 - MAX('1042Bf Données de base trav.'!S127-M131,0))</f>
        <v/>
      </c>
      <c r="AG131" s="382" t="str">
        <f t="shared" si="35"/>
        <v/>
      </c>
      <c r="AH131" s="382" t="str">
        <f t="shared" si="36"/>
        <v/>
      </c>
      <c r="AI131" s="382" t="str">
        <f t="shared" si="37"/>
        <v/>
      </c>
      <c r="AJ131" s="382" t="str">
        <f>IF(OR($C131="",K131="",O131=""),"",MAX(P131+'1042Bf Données de base trav.'!T127-O131,0))</f>
        <v/>
      </c>
      <c r="AK131" s="382" t="str">
        <f>IF('1042Bf Données de base trav.'!T127="","",'1042Bf Données de base trav.'!T127)</f>
        <v/>
      </c>
      <c r="AL131" s="382" t="str">
        <f t="shared" si="38"/>
        <v/>
      </c>
      <c r="AM131" s="383" t="str">
        <f t="shared" si="39"/>
        <v/>
      </c>
      <c r="AN131" s="384" t="str">
        <f t="shared" si="40"/>
        <v/>
      </c>
      <c r="AO131" s="382" t="str">
        <f t="shared" si="41"/>
        <v/>
      </c>
      <c r="AP131" s="382" t="str">
        <f>IF(E131="","",'1042Bf Données de base trav.'!P127)</f>
        <v/>
      </c>
      <c r="AQ131" s="385">
        <f>IF('1042Bf Données de base trav.'!Y127&gt;0,AG131,0)</f>
        <v>0</v>
      </c>
      <c r="AR131" s="386">
        <f>IF('1042Bf Données de base trav.'!Y127&gt;0,'1042Bf Données de base trav.'!T127,0)</f>
        <v>0</v>
      </c>
      <c r="AS131" s="382" t="str">
        <f t="shared" si="42"/>
        <v/>
      </c>
      <c r="AT131" s="382">
        <f>'1042Bf Données de base trav.'!P127</f>
        <v>0</v>
      </c>
      <c r="AU131" s="382">
        <f t="shared" si="43"/>
        <v>0</v>
      </c>
    </row>
    <row r="132" spans="1:47" s="57" customFormat="1" ht="16.899999999999999" customHeight="1">
      <c r="A132" s="402" t="str">
        <f>IF('1042Bf Données de base trav.'!A128="","",'1042Bf Données de base trav.'!A128)</f>
        <v/>
      </c>
      <c r="B132" s="409" t="str">
        <f>IF('1042Bf Données de base trav.'!B128="","",'1042Bf Données de base trav.'!B128)</f>
        <v/>
      </c>
      <c r="C132" s="403" t="str">
        <f>IF('1042Bf Données de base trav.'!C128="","",'1042Bf Données de base trav.'!C128)</f>
        <v/>
      </c>
      <c r="D132" s="310" t="str">
        <f>IF('1042Bf Données de base trav.'!AJ128="","",'1042Bf Données de base trav.'!AJ128)</f>
        <v/>
      </c>
      <c r="E132" s="306" t="str">
        <f>IF('1042Bf Données de base trav.'!N128="","",'1042Bf Données de base trav.'!N128)</f>
        <v/>
      </c>
      <c r="F132" s="308" t="str">
        <f>IF('1042Bf Données de base trav.'!O128="","",'1042Bf Données de base trav.'!O128)</f>
        <v/>
      </c>
      <c r="G132" s="307" t="str">
        <f>IF('1042Bf Données de base trav.'!P128="","",'1042Bf Données de base trav.'!P128)</f>
        <v/>
      </c>
      <c r="H132" s="311" t="str">
        <f>IF('1042Bf Données de base trav.'!Q128="","",'1042Bf Données de base trav.'!Q128)</f>
        <v/>
      </c>
      <c r="I132" s="312" t="str">
        <f>IF('1042Bf Données de base trav.'!R128="","",'1042Bf Données de base trav.'!R128)</f>
        <v/>
      </c>
      <c r="J132" s="313" t="str">
        <f t="shared" si="27"/>
        <v/>
      </c>
      <c r="K132" s="314" t="str">
        <f t="shared" si="28"/>
        <v/>
      </c>
      <c r="L132" s="315" t="str">
        <f>IF('1042Bf Données de base trav.'!S128="","",'1042Bf Données de base trav.'!S128)</f>
        <v/>
      </c>
      <c r="M132" s="316" t="str">
        <f t="shared" si="44"/>
        <v/>
      </c>
      <c r="N132" s="317" t="str">
        <f t="shared" si="45"/>
        <v/>
      </c>
      <c r="O132" s="318" t="str">
        <f t="shared" si="46"/>
        <v/>
      </c>
      <c r="P132" s="319" t="str">
        <f t="shared" si="47"/>
        <v/>
      </c>
      <c r="Q132" s="309" t="str">
        <f t="shared" si="48"/>
        <v/>
      </c>
      <c r="R132" s="320" t="str">
        <f t="shared" si="49"/>
        <v/>
      </c>
      <c r="S132" s="317" t="str">
        <f t="shared" si="50"/>
        <v/>
      </c>
      <c r="T132" s="315" t="str">
        <f>IF(R132="","",MAX((O132-AR132)*'1042Af Demande'!$B$31,0))</f>
        <v/>
      </c>
      <c r="U132" s="321" t="str">
        <f t="shared" si="51"/>
        <v/>
      </c>
      <c r="V132" s="377"/>
      <c r="W132" s="378"/>
      <c r="X132" s="158" t="str">
        <f>IF('1042Bf Données de base trav.'!M128="","",'1042Bf Données de base trav.'!M128)</f>
        <v/>
      </c>
      <c r="Y132" s="379" t="str">
        <f t="shared" si="29"/>
        <v/>
      </c>
      <c r="Z132" s="380" t="str">
        <f>IF(A132="","",'1042Bf Données de base trav.'!Q128-'1042Bf Données de base trav.'!R128)</f>
        <v/>
      </c>
      <c r="AA132" s="380" t="str">
        <f t="shared" si="30"/>
        <v/>
      </c>
      <c r="AB132" s="381" t="str">
        <f t="shared" si="31"/>
        <v/>
      </c>
      <c r="AC132" s="381" t="str">
        <f t="shared" si="32"/>
        <v/>
      </c>
      <c r="AD132" s="381" t="str">
        <f t="shared" si="33"/>
        <v/>
      </c>
      <c r="AE132" s="382" t="str">
        <f t="shared" si="34"/>
        <v/>
      </c>
      <c r="AF132" s="382" t="str">
        <f>IF(K132="","",K132*AF$8 - MAX('1042Bf Données de base trav.'!S128-M132,0))</f>
        <v/>
      </c>
      <c r="AG132" s="382" t="str">
        <f t="shared" si="35"/>
        <v/>
      </c>
      <c r="AH132" s="382" t="str">
        <f t="shared" si="36"/>
        <v/>
      </c>
      <c r="AI132" s="382" t="str">
        <f t="shared" si="37"/>
        <v/>
      </c>
      <c r="AJ132" s="382" t="str">
        <f>IF(OR($C132="",K132="",O132=""),"",MAX(P132+'1042Bf Données de base trav.'!T128-O132,0))</f>
        <v/>
      </c>
      <c r="AK132" s="382" t="str">
        <f>IF('1042Bf Données de base trav.'!T128="","",'1042Bf Données de base trav.'!T128)</f>
        <v/>
      </c>
      <c r="AL132" s="382" t="str">
        <f t="shared" si="38"/>
        <v/>
      </c>
      <c r="AM132" s="383" t="str">
        <f t="shared" si="39"/>
        <v/>
      </c>
      <c r="AN132" s="384" t="str">
        <f t="shared" si="40"/>
        <v/>
      </c>
      <c r="AO132" s="382" t="str">
        <f t="shared" si="41"/>
        <v/>
      </c>
      <c r="AP132" s="382" t="str">
        <f>IF(E132="","",'1042Bf Données de base trav.'!P128)</f>
        <v/>
      </c>
      <c r="AQ132" s="385">
        <f>IF('1042Bf Données de base trav.'!Y128&gt;0,AG132,0)</f>
        <v>0</v>
      </c>
      <c r="AR132" s="386">
        <f>IF('1042Bf Données de base trav.'!Y128&gt;0,'1042Bf Données de base trav.'!T128,0)</f>
        <v>0</v>
      </c>
      <c r="AS132" s="382" t="str">
        <f t="shared" si="42"/>
        <v/>
      </c>
      <c r="AT132" s="382">
        <f>'1042Bf Données de base trav.'!P128</f>
        <v>0</v>
      </c>
      <c r="AU132" s="382">
        <f t="shared" si="43"/>
        <v>0</v>
      </c>
    </row>
    <row r="133" spans="1:47" s="57" customFormat="1" ht="16.899999999999999" customHeight="1">
      <c r="A133" s="402" t="str">
        <f>IF('1042Bf Données de base trav.'!A129="","",'1042Bf Données de base trav.'!A129)</f>
        <v/>
      </c>
      <c r="B133" s="409" t="str">
        <f>IF('1042Bf Données de base trav.'!B129="","",'1042Bf Données de base trav.'!B129)</f>
        <v/>
      </c>
      <c r="C133" s="403" t="str">
        <f>IF('1042Bf Données de base trav.'!C129="","",'1042Bf Données de base trav.'!C129)</f>
        <v/>
      </c>
      <c r="D133" s="310" t="str">
        <f>IF('1042Bf Données de base trav.'!AJ129="","",'1042Bf Données de base trav.'!AJ129)</f>
        <v/>
      </c>
      <c r="E133" s="306" t="str">
        <f>IF('1042Bf Données de base trav.'!N129="","",'1042Bf Données de base trav.'!N129)</f>
        <v/>
      </c>
      <c r="F133" s="308" t="str">
        <f>IF('1042Bf Données de base trav.'!O129="","",'1042Bf Données de base trav.'!O129)</f>
        <v/>
      </c>
      <c r="G133" s="307" t="str">
        <f>IF('1042Bf Données de base trav.'!P129="","",'1042Bf Données de base trav.'!P129)</f>
        <v/>
      </c>
      <c r="H133" s="311" t="str">
        <f>IF('1042Bf Données de base trav.'!Q129="","",'1042Bf Données de base trav.'!Q129)</f>
        <v/>
      </c>
      <c r="I133" s="312" t="str">
        <f>IF('1042Bf Données de base trav.'!R129="","",'1042Bf Données de base trav.'!R129)</f>
        <v/>
      </c>
      <c r="J133" s="313" t="str">
        <f t="shared" si="27"/>
        <v/>
      </c>
      <c r="K133" s="314" t="str">
        <f t="shared" si="28"/>
        <v/>
      </c>
      <c r="L133" s="315" t="str">
        <f>IF('1042Bf Données de base trav.'!S129="","",'1042Bf Données de base trav.'!S129)</f>
        <v/>
      </c>
      <c r="M133" s="316" t="str">
        <f t="shared" si="44"/>
        <v/>
      </c>
      <c r="N133" s="317" t="str">
        <f t="shared" si="45"/>
        <v/>
      </c>
      <c r="O133" s="318" t="str">
        <f t="shared" si="46"/>
        <v/>
      </c>
      <c r="P133" s="319" t="str">
        <f t="shared" si="47"/>
        <v/>
      </c>
      <c r="Q133" s="309" t="str">
        <f t="shared" si="48"/>
        <v/>
      </c>
      <c r="R133" s="320" t="str">
        <f t="shared" si="49"/>
        <v/>
      </c>
      <c r="S133" s="317" t="str">
        <f t="shared" si="50"/>
        <v/>
      </c>
      <c r="T133" s="315" t="str">
        <f>IF(R133="","",MAX((O133-AR133)*'1042Af Demande'!$B$31,0))</f>
        <v/>
      </c>
      <c r="U133" s="321" t="str">
        <f t="shared" si="51"/>
        <v/>
      </c>
      <c r="V133" s="377"/>
      <c r="W133" s="378"/>
      <c r="X133" s="158" t="str">
        <f>IF('1042Bf Données de base trav.'!M129="","",'1042Bf Données de base trav.'!M129)</f>
        <v/>
      </c>
      <c r="Y133" s="379" t="str">
        <f t="shared" si="29"/>
        <v/>
      </c>
      <c r="Z133" s="380" t="str">
        <f>IF(A133="","",'1042Bf Données de base trav.'!Q129-'1042Bf Données de base trav.'!R129)</f>
        <v/>
      </c>
      <c r="AA133" s="380" t="str">
        <f t="shared" si="30"/>
        <v/>
      </c>
      <c r="AB133" s="381" t="str">
        <f t="shared" si="31"/>
        <v/>
      </c>
      <c r="AC133" s="381" t="str">
        <f t="shared" si="32"/>
        <v/>
      </c>
      <c r="AD133" s="381" t="str">
        <f t="shared" si="33"/>
        <v/>
      </c>
      <c r="AE133" s="382" t="str">
        <f t="shared" si="34"/>
        <v/>
      </c>
      <c r="AF133" s="382" t="str">
        <f>IF(K133="","",K133*AF$8 - MAX('1042Bf Données de base trav.'!S129-M133,0))</f>
        <v/>
      </c>
      <c r="AG133" s="382" t="str">
        <f t="shared" si="35"/>
        <v/>
      </c>
      <c r="AH133" s="382" t="str">
        <f t="shared" si="36"/>
        <v/>
      </c>
      <c r="AI133" s="382" t="str">
        <f t="shared" si="37"/>
        <v/>
      </c>
      <c r="AJ133" s="382" t="str">
        <f>IF(OR($C133="",K133="",O133=""),"",MAX(P133+'1042Bf Données de base trav.'!T129-O133,0))</f>
        <v/>
      </c>
      <c r="AK133" s="382" t="str">
        <f>IF('1042Bf Données de base trav.'!T129="","",'1042Bf Données de base trav.'!T129)</f>
        <v/>
      </c>
      <c r="AL133" s="382" t="str">
        <f t="shared" si="38"/>
        <v/>
      </c>
      <c r="AM133" s="383" t="str">
        <f t="shared" si="39"/>
        <v/>
      </c>
      <c r="AN133" s="384" t="str">
        <f t="shared" si="40"/>
        <v/>
      </c>
      <c r="AO133" s="382" t="str">
        <f t="shared" si="41"/>
        <v/>
      </c>
      <c r="AP133" s="382" t="str">
        <f>IF(E133="","",'1042Bf Données de base trav.'!P129)</f>
        <v/>
      </c>
      <c r="AQ133" s="385">
        <f>IF('1042Bf Données de base trav.'!Y129&gt;0,AG133,0)</f>
        <v>0</v>
      </c>
      <c r="AR133" s="386">
        <f>IF('1042Bf Données de base trav.'!Y129&gt;0,'1042Bf Données de base trav.'!T129,0)</f>
        <v>0</v>
      </c>
      <c r="AS133" s="382" t="str">
        <f t="shared" si="42"/>
        <v/>
      </c>
      <c r="AT133" s="382">
        <f>'1042Bf Données de base trav.'!P129</f>
        <v>0</v>
      </c>
      <c r="AU133" s="382">
        <f t="shared" si="43"/>
        <v>0</v>
      </c>
    </row>
    <row r="134" spans="1:47" s="57" customFormat="1" ht="16.899999999999999" customHeight="1">
      <c r="A134" s="402" t="str">
        <f>IF('1042Bf Données de base trav.'!A130="","",'1042Bf Données de base trav.'!A130)</f>
        <v/>
      </c>
      <c r="B134" s="409" t="str">
        <f>IF('1042Bf Données de base trav.'!B130="","",'1042Bf Données de base trav.'!B130)</f>
        <v/>
      </c>
      <c r="C134" s="403" t="str">
        <f>IF('1042Bf Données de base trav.'!C130="","",'1042Bf Données de base trav.'!C130)</f>
        <v/>
      </c>
      <c r="D134" s="310" t="str">
        <f>IF('1042Bf Données de base trav.'!AJ130="","",'1042Bf Données de base trav.'!AJ130)</f>
        <v/>
      </c>
      <c r="E134" s="306" t="str">
        <f>IF('1042Bf Données de base trav.'!N130="","",'1042Bf Données de base trav.'!N130)</f>
        <v/>
      </c>
      <c r="F134" s="308" t="str">
        <f>IF('1042Bf Données de base trav.'!O130="","",'1042Bf Données de base trav.'!O130)</f>
        <v/>
      </c>
      <c r="G134" s="307" t="str">
        <f>IF('1042Bf Données de base trav.'!P130="","",'1042Bf Données de base trav.'!P130)</f>
        <v/>
      </c>
      <c r="H134" s="311" t="str">
        <f>IF('1042Bf Données de base trav.'!Q130="","",'1042Bf Données de base trav.'!Q130)</f>
        <v/>
      </c>
      <c r="I134" s="312" t="str">
        <f>IF('1042Bf Données de base trav.'!R130="","",'1042Bf Données de base trav.'!R130)</f>
        <v/>
      </c>
      <c r="J134" s="313" t="str">
        <f t="shared" si="27"/>
        <v/>
      </c>
      <c r="K134" s="314" t="str">
        <f t="shared" si="28"/>
        <v/>
      </c>
      <c r="L134" s="315" t="str">
        <f>IF('1042Bf Données de base trav.'!S130="","",'1042Bf Données de base trav.'!S130)</f>
        <v/>
      </c>
      <c r="M134" s="316" t="str">
        <f t="shared" si="44"/>
        <v/>
      </c>
      <c r="N134" s="317" t="str">
        <f t="shared" si="45"/>
        <v/>
      </c>
      <c r="O134" s="318" t="str">
        <f t="shared" si="46"/>
        <v/>
      </c>
      <c r="P134" s="319" t="str">
        <f t="shared" si="47"/>
        <v/>
      </c>
      <c r="Q134" s="309" t="str">
        <f t="shared" si="48"/>
        <v/>
      </c>
      <c r="R134" s="320" t="str">
        <f t="shared" si="49"/>
        <v/>
      </c>
      <c r="S134" s="317" t="str">
        <f t="shared" si="50"/>
        <v/>
      </c>
      <c r="T134" s="315" t="str">
        <f>IF(R134="","",MAX((O134-AR134)*'1042Af Demande'!$B$31,0))</f>
        <v/>
      </c>
      <c r="U134" s="321" t="str">
        <f t="shared" si="51"/>
        <v/>
      </c>
      <c r="V134" s="377"/>
      <c r="W134" s="378"/>
      <c r="X134" s="158" t="str">
        <f>IF('1042Bf Données de base trav.'!M130="","",'1042Bf Données de base trav.'!M130)</f>
        <v/>
      </c>
      <c r="Y134" s="379" t="str">
        <f t="shared" si="29"/>
        <v/>
      </c>
      <c r="Z134" s="380" t="str">
        <f>IF(A134="","",'1042Bf Données de base trav.'!Q130-'1042Bf Données de base trav.'!R130)</f>
        <v/>
      </c>
      <c r="AA134" s="380" t="str">
        <f t="shared" si="30"/>
        <v/>
      </c>
      <c r="AB134" s="381" t="str">
        <f t="shared" si="31"/>
        <v/>
      </c>
      <c r="AC134" s="381" t="str">
        <f t="shared" si="32"/>
        <v/>
      </c>
      <c r="AD134" s="381" t="str">
        <f t="shared" si="33"/>
        <v/>
      </c>
      <c r="AE134" s="382" t="str">
        <f t="shared" si="34"/>
        <v/>
      </c>
      <c r="AF134" s="382" t="str">
        <f>IF(K134="","",K134*AF$8 - MAX('1042Bf Données de base trav.'!S130-M134,0))</f>
        <v/>
      </c>
      <c r="AG134" s="382" t="str">
        <f t="shared" si="35"/>
        <v/>
      </c>
      <c r="AH134" s="382" t="str">
        <f t="shared" si="36"/>
        <v/>
      </c>
      <c r="AI134" s="382" t="str">
        <f t="shared" si="37"/>
        <v/>
      </c>
      <c r="AJ134" s="382" t="str">
        <f>IF(OR($C134="",K134="",O134=""),"",MAX(P134+'1042Bf Données de base trav.'!T130-O134,0))</f>
        <v/>
      </c>
      <c r="AK134" s="382" t="str">
        <f>IF('1042Bf Données de base trav.'!T130="","",'1042Bf Données de base trav.'!T130)</f>
        <v/>
      </c>
      <c r="AL134" s="382" t="str">
        <f t="shared" si="38"/>
        <v/>
      </c>
      <c r="AM134" s="383" t="str">
        <f t="shared" si="39"/>
        <v/>
      </c>
      <c r="AN134" s="384" t="str">
        <f t="shared" si="40"/>
        <v/>
      </c>
      <c r="AO134" s="382" t="str">
        <f t="shared" si="41"/>
        <v/>
      </c>
      <c r="AP134" s="382" t="str">
        <f>IF(E134="","",'1042Bf Données de base trav.'!P130)</f>
        <v/>
      </c>
      <c r="AQ134" s="385">
        <f>IF('1042Bf Données de base trav.'!Y130&gt;0,AG134,0)</f>
        <v>0</v>
      </c>
      <c r="AR134" s="386">
        <f>IF('1042Bf Données de base trav.'!Y130&gt;0,'1042Bf Données de base trav.'!T130,0)</f>
        <v>0</v>
      </c>
      <c r="AS134" s="382" t="str">
        <f t="shared" si="42"/>
        <v/>
      </c>
      <c r="AT134" s="382">
        <f>'1042Bf Données de base trav.'!P130</f>
        <v>0</v>
      </c>
      <c r="AU134" s="382">
        <f t="shared" si="43"/>
        <v>0</v>
      </c>
    </row>
    <row r="135" spans="1:47" s="57" customFormat="1" ht="16.899999999999999" customHeight="1">
      <c r="A135" s="402" t="str">
        <f>IF('1042Bf Données de base trav.'!A131="","",'1042Bf Données de base trav.'!A131)</f>
        <v/>
      </c>
      <c r="B135" s="409" t="str">
        <f>IF('1042Bf Données de base trav.'!B131="","",'1042Bf Données de base trav.'!B131)</f>
        <v/>
      </c>
      <c r="C135" s="403" t="str">
        <f>IF('1042Bf Données de base trav.'!C131="","",'1042Bf Données de base trav.'!C131)</f>
        <v/>
      </c>
      <c r="D135" s="310" t="str">
        <f>IF('1042Bf Données de base trav.'!AJ131="","",'1042Bf Données de base trav.'!AJ131)</f>
        <v/>
      </c>
      <c r="E135" s="306" t="str">
        <f>IF('1042Bf Données de base trav.'!N131="","",'1042Bf Données de base trav.'!N131)</f>
        <v/>
      </c>
      <c r="F135" s="308" t="str">
        <f>IF('1042Bf Données de base trav.'!O131="","",'1042Bf Données de base trav.'!O131)</f>
        <v/>
      </c>
      <c r="G135" s="307" t="str">
        <f>IF('1042Bf Données de base trav.'!P131="","",'1042Bf Données de base trav.'!P131)</f>
        <v/>
      </c>
      <c r="H135" s="311" t="str">
        <f>IF('1042Bf Données de base trav.'!Q131="","",'1042Bf Données de base trav.'!Q131)</f>
        <v/>
      </c>
      <c r="I135" s="312" t="str">
        <f>IF('1042Bf Données de base trav.'!R131="","",'1042Bf Données de base trav.'!R131)</f>
        <v/>
      </c>
      <c r="J135" s="313" t="str">
        <f t="shared" si="27"/>
        <v/>
      </c>
      <c r="K135" s="314" t="str">
        <f t="shared" si="28"/>
        <v/>
      </c>
      <c r="L135" s="315" t="str">
        <f>IF('1042Bf Données de base trav.'!S131="","",'1042Bf Données de base trav.'!S131)</f>
        <v/>
      </c>
      <c r="M135" s="316" t="str">
        <f t="shared" si="44"/>
        <v/>
      </c>
      <c r="N135" s="317" t="str">
        <f t="shared" si="45"/>
        <v/>
      </c>
      <c r="O135" s="318" t="str">
        <f t="shared" si="46"/>
        <v/>
      </c>
      <c r="P135" s="319" t="str">
        <f t="shared" si="47"/>
        <v/>
      </c>
      <c r="Q135" s="309" t="str">
        <f t="shared" si="48"/>
        <v/>
      </c>
      <c r="R135" s="320" t="str">
        <f t="shared" si="49"/>
        <v/>
      </c>
      <c r="S135" s="317" t="str">
        <f t="shared" si="50"/>
        <v/>
      </c>
      <c r="T135" s="315" t="str">
        <f>IF(R135="","",MAX((O135-AR135)*'1042Af Demande'!$B$31,0))</f>
        <v/>
      </c>
      <c r="U135" s="321" t="str">
        <f t="shared" si="51"/>
        <v/>
      </c>
      <c r="V135" s="377"/>
      <c r="W135" s="378"/>
      <c r="X135" s="158" t="str">
        <f>IF('1042Bf Données de base trav.'!M131="","",'1042Bf Données de base trav.'!M131)</f>
        <v/>
      </c>
      <c r="Y135" s="379" t="str">
        <f t="shared" si="29"/>
        <v/>
      </c>
      <c r="Z135" s="380" t="str">
        <f>IF(A135="","",'1042Bf Données de base trav.'!Q131-'1042Bf Données de base trav.'!R131)</f>
        <v/>
      </c>
      <c r="AA135" s="380" t="str">
        <f t="shared" si="30"/>
        <v/>
      </c>
      <c r="AB135" s="381" t="str">
        <f t="shared" si="31"/>
        <v/>
      </c>
      <c r="AC135" s="381" t="str">
        <f t="shared" si="32"/>
        <v/>
      </c>
      <c r="AD135" s="381" t="str">
        <f t="shared" si="33"/>
        <v/>
      </c>
      <c r="AE135" s="382" t="str">
        <f t="shared" si="34"/>
        <v/>
      </c>
      <c r="AF135" s="382" t="str">
        <f>IF(K135="","",K135*AF$8 - MAX('1042Bf Données de base trav.'!S131-M135,0))</f>
        <v/>
      </c>
      <c r="AG135" s="382" t="str">
        <f t="shared" si="35"/>
        <v/>
      </c>
      <c r="AH135" s="382" t="str">
        <f t="shared" si="36"/>
        <v/>
      </c>
      <c r="AI135" s="382" t="str">
        <f t="shared" si="37"/>
        <v/>
      </c>
      <c r="AJ135" s="382" t="str">
        <f>IF(OR($C135="",K135="",O135=""),"",MAX(P135+'1042Bf Données de base trav.'!T131-O135,0))</f>
        <v/>
      </c>
      <c r="AK135" s="382" t="str">
        <f>IF('1042Bf Données de base trav.'!T131="","",'1042Bf Données de base trav.'!T131)</f>
        <v/>
      </c>
      <c r="AL135" s="382" t="str">
        <f t="shared" si="38"/>
        <v/>
      </c>
      <c r="AM135" s="383" t="str">
        <f t="shared" si="39"/>
        <v/>
      </c>
      <c r="AN135" s="384" t="str">
        <f t="shared" si="40"/>
        <v/>
      </c>
      <c r="AO135" s="382" t="str">
        <f t="shared" si="41"/>
        <v/>
      </c>
      <c r="AP135" s="382" t="str">
        <f>IF(E135="","",'1042Bf Données de base trav.'!P131)</f>
        <v/>
      </c>
      <c r="AQ135" s="385">
        <f>IF('1042Bf Données de base trav.'!Y131&gt;0,AG135,0)</f>
        <v>0</v>
      </c>
      <c r="AR135" s="386">
        <f>IF('1042Bf Données de base trav.'!Y131&gt;0,'1042Bf Données de base trav.'!T131,0)</f>
        <v>0</v>
      </c>
      <c r="AS135" s="382" t="str">
        <f t="shared" si="42"/>
        <v/>
      </c>
      <c r="AT135" s="382">
        <f>'1042Bf Données de base trav.'!P131</f>
        <v>0</v>
      </c>
      <c r="AU135" s="382">
        <f t="shared" si="43"/>
        <v>0</v>
      </c>
    </row>
    <row r="136" spans="1:47" s="57" customFormat="1" ht="16.899999999999999" customHeight="1">
      <c r="A136" s="402" t="str">
        <f>IF('1042Bf Données de base trav.'!A132="","",'1042Bf Données de base trav.'!A132)</f>
        <v/>
      </c>
      <c r="B136" s="409" t="str">
        <f>IF('1042Bf Données de base trav.'!B132="","",'1042Bf Données de base trav.'!B132)</f>
        <v/>
      </c>
      <c r="C136" s="403" t="str">
        <f>IF('1042Bf Données de base trav.'!C132="","",'1042Bf Données de base trav.'!C132)</f>
        <v/>
      </c>
      <c r="D136" s="310" t="str">
        <f>IF('1042Bf Données de base trav.'!AJ132="","",'1042Bf Données de base trav.'!AJ132)</f>
        <v/>
      </c>
      <c r="E136" s="306" t="str">
        <f>IF('1042Bf Données de base trav.'!N132="","",'1042Bf Données de base trav.'!N132)</f>
        <v/>
      </c>
      <c r="F136" s="308" t="str">
        <f>IF('1042Bf Données de base trav.'!O132="","",'1042Bf Données de base trav.'!O132)</f>
        <v/>
      </c>
      <c r="G136" s="307" t="str">
        <f>IF('1042Bf Données de base trav.'!P132="","",'1042Bf Données de base trav.'!P132)</f>
        <v/>
      </c>
      <c r="H136" s="311" t="str">
        <f>IF('1042Bf Données de base trav.'!Q132="","",'1042Bf Données de base trav.'!Q132)</f>
        <v/>
      </c>
      <c r="I136" s="312" t="str">
        <f>IF('1042Bf Données de base trav.'!R132="","",'1042Bf Données de base trav.'!R132)</f>
        <v/>
      </c>
      <c r="J136" s="313" t="str">
        <f t="shared" si="27"/>
        <v/>
      </c>
      <c r="K136" s="314" t="str">
        <f t="shared" si="28"/>
        <v/>
      </c>
      <c r="L136" s="315" t="str">
        <f>IF('1042Bf Données de base trav.'!S132="","",'1042Bf Données de base trav.'!S132)</f>
        <v/>
      </c>
      <c r="M136" s="316" t="str">
        <f t="shared" si="44"/>
        <v/>
      </c>
      <c r="N136" s="317" t="str">
        <f t="shared" si="45"/>
        <v/>
      </c>
      <c r="O136" s="318" t="str">
        <f t="shared" si="46"/>
        <v/>
      </c>
      <c r="P136" s="319" t="str">
        <f t="shared" si="47"/>
        <v/>
      </c>
      <c r="Q136" s="309" t="str">
        <f t="shared" si="48"/>
        <v/>
      </c>
      <c r="R136" s="320" t="str">
        <f t="shared" si="49"/>
        <v/>
      </c>
      <c r="S136" s="317" t="str">
        <f t="shared" si="50"/>
        <v/>
      </c>
      <c r="T136" s="315" t="str">
        <f>IF(R136="","",MAX((O136-AR136)*'1042Af Demande'!$B$31,0))</f>
        <v/>
      </c>
      <c r="U136" s="321" t="str">
        <f t="shared" si="51"/>
        <v/>
      </c>
      <c r="V136" s="377"/>
      <c r="W136" s="378"/>
      <c r="X136" s="158" t="str">
        <f>IF('1042Bf Données de base trav.'!M132="","",'1042Bf Données de base trav.'!M132)</f>
        <v/>
      </c>
      <c r="Y136" s="379" t="str">
        <f t="shared" si="29"/>
        <v/>
      </c>
      <c r="Z136" s="380" t="str">
        <f>IF(A136="","",'1042Bf Données de base trav.'!Q132-'1042Bf Données de base trav.'!R132)</f>
        <v/>
      </c>
      <c r="AA136" s="380" t="str">
        <f t="shared" si="30"/>
        <v/>
      </c>
      <c r="AB136" s="381" t="str">
        <f t="shared" si="31"/>
        <v/>
      </c>
      <c r="AC136" s="381" t="str">
        <f t="shared" si="32"/>
        <v/>
      </c>
      <c r="AD136" s="381" t="str">
        <f t="shared" si="33"/>
        <v/>
      </c>
      <c r="AE136" s="382" t="str">
        <f t="shared" si="34"/>
        <v/>
      </c>
      <c r="AF136" s="382" t="str">
        <f>IF(K136="","",K136*AF$8 - MAX('1042Bf Données de base trav.'!S132-M136,0))</f>
        <v/>
      </c>
      <c r="AG136" s="382" t="str">
        <f t="shared" si="35"/>
        <v/>
      </c>
      <c r="AH136" s="382" t="str">
        <f t="shared" si="36"/>
        <v/>
      </c>
      <c r="AI136" s="382" t="str">
        <f t="shared" si="37"/>
        <v/>
      </c>
      <c r="AJ136" s="382" t="str">
        <f>IF(OR($C136="",K136="",O136=""),"",MAX(P136+'1042Bf Données de base trav.'!T132-O136,0))</f>
        <v/>
      </c>
      <c r="AK136" s="382" t="str">
        <f>IF('1042Bf Données de base trav.'!T132="","",'1042Bf Données de base trav.'!T132)</f>
        <v/>
      </c>
      <c r="AL136" s="382" t="str">
        <f t="shared" si="38"/>
        <v/>
      </c>
      <c r="AM136" s="383" t="str">
        <f t="shared" si="39"/>
        <v/>
      </c>
      <c r="AN136" s="384" t="str">
        <f t="shared" si="40"/>
        <v/>
      </c>
      <c r="AO136" s="382" t="str">
        <f t="shared" si="41"/>
        <v/>
      </c>
      <c r="AP136" s="382" t="str">
        <f>IF(E136="","",'1042Bf Données de base trav.'!P132)</f>
        <v/>
      </c>
      <c r="AQ136" s="385">
        <f>IF('1042Bf Données de base trav.'!Y132&gt;0,AG136,0)</f>
        <v>0</v>
      </c>
      <c r="AR136" s="386">
        <f>IF('1042Bf Données de base trav.'!Y132&gt;0,'1042Bf Données de base trav.'!T132,0)</f>
        <v>0</v>
      </c>
      <c r="AS136" s="382" t="str">
        <f t="shared" si="42"/>
        <v/>
      </c>
      <c r="AT136" s="382">
        <f>'1042Bf Données de base trav.'!P132</f>
        <v>0</v>
      </c>
      <c r="AU136" s="382">
        <f t="shared" si="43"/>
        <v>0</v>
      </c>
    </row>
    <row r="137" spans="1:47" s="57" customFormat="1" ht="16.899999999999999" customHeight="1">
      <c r="A137" s="402" t="str">
        <f>IF('1042Bf Données de base trav.'!A133="","",'1042Bf Données de base trav.'!A133)</f>
        <v/>
      </c>
      <c r="B137" s="409" t="str">
        <f>IF('1042Bf Données de base trav.'!B133="","",'1042Bf Données de base trav.'!B133)</f>
        <v/>
      </c>
      <c r="C137" s="403" t="str">
        <f>IF('1042Bf Données de base trav.'!C133="","",'1042Bf Données de base trav.'!C133)</f>
        <v/>
      </c>
      <c r="D137" s="310" t="str">
        <f>IF('1042Bf Données de base trav.'!AJ133="","",'1042Bf Données de base trav.'!AJ133)</f>
        <v/>
      </c>
      <c r="E137" s="306" t="str">
        <f>IF('1042Bf Données de base trav.'!N133="","",'1042Bf Données de base trav.'!N133)</f>
        <v/>
      </c>
      <c r="F137" s="308" t="str">
        <f>IF('1042Bf Données de base trav.'!O133="","",'1042Bf Données de base trav.'!O133)</f>
        <v/>
      </c>
      <c r="G137" s="307" t="str">
        <f>IF('1042Bf Données de base trav.'!P133="","",'1042Bf Données de base trav.'!P133)</f>
        <v/>
      </c>
      <c r="H137" s="311" t="str">
        <f>IF('1042Bf Données de base trav.'!Q133="","",'1042Bf Données de base trav.'!Q133)</f>
        <v/>
      </c>
      <c r="I137" s="312" t="str">
        <f>IF('1042Bf Données de base trav.'!R133="","",'1042Bf Données de base trav.'!R133)</f>
        <v/>
      </c>
      <c r="J137" s="313" t="str">
        <f t="shared" si="27"/>
        <v/>
      </c>
      <c r="K137" s="314" t="str">
        <f t="shared" si="28"/>
        <v/>
      </c>
      <c r="L137" s="315" t="str">
        <f>IF('1042Bf Données de base trav.'!S133="","",'1042Bf Données de base trav.'!S133)</f>
        <v/>
      </c>
      <c r="M137" s="316" t="str">
        <f t="shared" si="44"/>
        <v/>
      </c>
      <c r="N137" s="317" t="str">
        <f t="shared" si="45"/>
        <v/>
      </c>
      <c r="O137" s="318" t="str">
        <f t="shared" si="46"/>
        <v/>
      </c>
      <c r="P137" s="319" t="str">
        <f t="shared" si="47"/>
        <v/>
      </c>
      <c r="Q137" s="309" t="str">
        <f t="shared" si="48"/>
        <v/>
      </c>
      <c r="R137" s="320" t="str">
        <f t="shared" si="49"/>
        <v/>
      </c>
      <c r="S137" s="317" t="str">
        <f t="shared" si="50"/>
        <v/>
      </c>
      <c r="T137" s="315" t="str">
        <f>IF(R137="","",MAX((O137-AR137)*'1042Af Demande'!$B$31,0))</f>
        <v/>
      </c>
      <c r="U137" s="321" t="str">
        <f t="shared" si="51"/>
        <v/>
      </c>
      <c r="V137" s="377"/>
      <c r="W137" s="378"/>
      <c r="X137" s="158" t="str">
        <f>IF('1042Bf Données de base trav.'!M133="","",'1042Bf Données de base trav.'!M133)</f>
        <v/>
      </c>
      <c r="Y137" s="379" t="str">
        <f t="shared" si="29"/>
        <v/>
      </c>
      <c r="Z137" s="380" t="str">
        <f>IF(A137="","",'1042Bf Données de base trav.'!Q133-'1042Bf Données de base trav.'!R133)</f>
        <v/>
      </c>
      <c r="AA137" s="380" t="str">
        <f t="shared" si="30"/>
        <v/>
      </c>
      <c r="AB137" s="381" t="str">
        <f t="shared" si="31"/>
        <v/>
      </c>
      <c r="AC137" s="381" t="str">
        <f t="shared" si="32"/>
        <v/>
      </c>
      <c r="AD137" s="381" t="str">
        <f t="shared" si="33"/>
        <v/>
      </c>
      <c r="AE137" s="382" t="str">
        <f t="shared" si="34"/>
        <v/>
      </c>
      <c r="AF137" s="382" t="str">
        <f>IF(K137="","",K137*AF$8 - MAX('1042Bf Données de base trav.'!S133-M137,0))</f>
        <v/>
      </c>
      <c r="AG137" s="382" t="str">
        <f t="shared" si="35"/>
        <v/>
      </c>
      <c r="AH137" s="382" t="str">
        <f t="shared" si="36"/>
        <v/>
      </c>
      <c r="AI137" s="382" t="str">
        <f t="shared" si="37"/>
        <v/>
      </c>
      <c r="AJ137" s="382" t="str">
        <f>IF(OR($C137="",K137="",O137=""),"",MAX(P137+'1042Bf Données de base trav.'!T133-O137,0))</f>
        <v/>
      </c>
      <c r="AK137" s="382" t="str">
        <f>IF('1042Bf Données de base trav.'!T133="","",'1042Bf Données de base trav.'!T133)</f>
        <v/>
      </c>
      <c r="AL137" s="382" t="str">
        <f t="shared" si="38"/>
        <v/>
      </c>
      <c r="AM137" s="383" t="str">
        <f t="shared" si="39"/>
        <v/>
      </c>
      <c r="AN137" s="384" t="str">
        <f t="shared" si="40"/>
        <v/>
      </c>
      <c r="AO137" s="382" t="str">
        <f t="shared" si="41"/>
        <v/>
      </c>
      <c r="AP137" s="382" t="str">
        <f>IF(E137="","",'1042Bf Données de base trav.'!P133)</f>
        <v/>
      </c>
      <c r="AQ137" s="385">
        <f>IF('1042Bf Données de base trav.'!Y133&gt;0,AG137,0)</f>
        <v>0</v>
      </c>
      <c r="AR137" s="386">
        <f>IF('1042Bf Données de base trav.'!Y133&gt;0,'1042Bf Données de base trav.'!T133,0)</f>
        <v>0</v>
      </c>
      <c r="AS137" s="382" t="str">
        <f t="shared" si="42"/>
        <v/>
      </c>
      <c r="AT137" s="382">
        <f>'1042Bf Données de base trav.'!P133</f>
        <v>0</v>
      </c>
      <c r="AU137" s="382">
        <f t="shared" si="43"/>
        <v>0</v>
      </c>
    </row>
    <row r="138" spans="1:47" s="57" customFormat="1" ht="16.899999999999999" customHeight="1">
      <c r="A138" s="402" t="str">
        <f>IF('1042Bf Données de base trav.'!A134="","",'1042Bf Données de base trav.'!A134)</f>
        <v/>
      </c>
      <c r="B138" s="409" t="str">
        <f>IF('1042Bf Données de base trav.'!B134="","",'1042Bf Données de base trav.'!B134)</f>
        <v/>
      </c>
      <c r="C138" s="403" t="str">
        <f>IF('1042Bf Données de base trav.'!C134="","",'1042Bf Données de base trav.'!C134)</f>
        <v/>
      </c>
      <c r="D138" s="310" t="str">
        <f>IF('1042Bf Données de base trav.'!AJ134="","",'1042Bf Données de base trav.'!AJ134)</f>
        <v/>
      </c>
      <c r="E138" s="306" t="str">
        <f>IF('1042Bf Données de base trav.'!N134="","",'1042Bf Données de base trav.'!N134)</f>
        <v/>
      </c>
      <c r="F138" s="308" t="str">
        <f>IF('1042Bf Données de base trav.'!O134="","",'1042Bf Données de base trav.'!O134)</f>
        <v/>
      </c>
      <c r="G138" s="307" t="str">
        <f>IF('1042Bf Données de base trav.'!P134="","",'1042Bf Données de base trav.'!P134)</f>
        <v/>
      </c>
      <c r="H138" s="311" t="str">
        <f>IF('1042Bf Données de base trav.'!Q134="","",'1042Bf Données de base trav.'!Q134)</f>
        <v/>
      </c>
      <c r="I138" s="312" t="str">
        <f>IF('1042Bf Données de base trav.'!R134="","",'1042Bf Données de base trav.'!R134)</f>
        <v/>
      </c>
      <c r="J138" s="313" t="str">
        <f t="shared" si="27"/>
        <v/>
      </c>
      <c r="K138" s="314" t="str">
        <f t="shared" si="28"/>
        <v/>
      </c>
      <c r="L138" s="315" t="str">
        <f>IF('1042Bf Données de base trav.'!S134="","",'1042Bf Données de base trav.'!S134)</f>
        <v/>
      </c>
      <c r="M138" s="316" t="str">
        <f t="shared" si="44"/>
        <v/>
      </c>
      <c r="N138" s="317" t="str">
        <f t="shared" si="45"/>
        <v/>
      </c>
      <c r="O138" s="318" t="str">
        <f t="shared" si="46"/>
        <v/>
      </c>
      <c r="P138" s="319" t="str">
        <f t="shared" si="47"/>
        <v/>
      </c>
      <c r="Q138" s="309" t="str">
        <f t="shared" si="48"/>
        <v/>
      </c>
      <c r="R138" s="320" t="str">
        <f t="shared" si="49"/>
        <v/>
      </c>
      <c r="S138" s="317" t="str">
        <f t="shared" si="50"/>
        <v/>
      </c>
      <c r="T138" s="315" t="str">
        <f>IF(R138="","",MAX((O138-AR138)*'1042Af Demande'!$B$31,0))</f>
        <v/>
      </c>
      <c r="U138" s="321" t="str">
        <f t="shared" si="51"/>
        <v/>
      </c>
      <c r="V138" s="377"/>
      <c r="W138" s="378"/>
      <c r="X138" s="158" t="str">
        <f>IF('1042Bf Données de base trav.'!M134="","",'1042Bf Données de base trav.'!M134)</f>
        <v/>
      </c>
      <c r="Y138" s="379" t="str">
        <f t="shared" si="29"/>
        <v/>
      </c>
      <c r="Z138" s="380" t="str">
        <f>IF(A138="","",'1042Bf Données de base trav.'!Q134-'1042Bf Données de base trav.'!R134)</f>
        <v/>
      </c>
      <c r="AA138" s="380" t="str">
        <f t="shared" si="30"/>
        <v/>
      </c>
      <c r="AB138" s="381" t="str">
        <f t="shared" si="31"/>
        <v/>
      </c>
      <c r="AC138" s="381" t="str">
        <f t="shared" si="32"/>
        <v/>
      </c>
      <c r="AD138" s="381" t="str">
        <f t="shared" si="33"/>
        <v/>
      </c>
      <c r="AE138" s="382" t="str">
        <f t="shared" si="34"/>
        <v/>
      </c>
      <c r="AF138" s="382" t="str">
        <f>IF(K138="","",K138*AF$8 - MAX('1042Bf Données de base trav.'!S134-M138,0))</f>
        <v/>
      </c>
      <c r="AG138" s="382" t="str">
        <f t="shared" si="35"/>
        <v/>
      </c>
      <c r="AH138" s="382" t="str">
        <f t="shared" si="36"/>
        <v/>
      </c>
      <c r="AI138" s="382" t="str">
        <f t="shared" si="37"/>
        <v/>
      </c>
      <c r="AJ138" s="382" t="str">
        <f>IF(OR($C138="",K138="",O138=""),"",MAX(P138+'1042Bf Données de base trav.'!T134-O138,0))</f>
        <v/>
      </c>
      <c r="AK138" s="382" t="str">
        <f>IF('1042Bf Données de base trav.'!T134="","",'1042Bf Données de base trav.'!T134)</f>
        <v/>
      </c>
      <c r="AL138" s="382" t="str">
        <f t="shared" si="38"/>
        <v/>
      </c>
      <c r="AM138" s="383" t="str">
        <f t="shared" si="39"/>
        <v/>
      </c>
      <c r="AN138" s="384" t="str">
        <f t="shared" si="40"/>
        <v/>
      </c>
      <c r="AO138" s="382" t="str">
        <f t="shared" si="41"/>
        <v/>
      </c>
      <c r="AP138" s="382" t="str">
        <f>IF(E138="","",'1042Bf Données de base trav.'!P134)</f>
        <v/>
      </c>
      <c r="AQ138" s="385">
        <f>IF('1042Bf Données de base trav.'!Y134&gt;0,AG138,0)</f>
        <v>0</v>
      </c>
      <c r="AR138" s="386">
        <f>IF('1042Bf Données de base trav.'!Y134&gt;0,'1042Bf Données de base trav.'!T134,0)</f>
        <v>0</v>
      </c>
      <c r="AS138" s="382" t="str">
        <f t="shared" si="42"/>
        <v/>
      </c>
      <c r="AT138" s="382">
        <f>'1042Bf Données de base trav.'!P134</f>
        <v>0</v>
      </c>
      <c r="AU138" s="382">
        <f t="shared" si="43"/>
        <v>0</v>
      </c>
    </row>
    <row r="139" spans="1:47" s="57" customFormat="1" ht="16.899999999999999" customHeight="1">
      <c r="A139" s="402" t="str">
        <f>IF('1042Bf Données de base trav.'!A135="","",'1042Bf Données de base trav.'!A135)</f>
        <v/>
      </c>
      <c r="B139" s="409" t="str">
        <f>IF('1042Bf Données de base trav.'!B135="","",'1042Bf Données de base trav.'!B135)</f>
        <v/>
      </c>
      <c r="C139" s="403" t="str">
        <f>IF('1042Bf Données de base trav.'!C135="","",'1042Bf Données de base trav.'!C135)</f>
        <v/>
      </c>
      <c r="D139" s="310" t="str">
        <f>IF('1042Bf Données de base trav.'!AJ135="","",'1042Bf Données de base trav.'!AJ135)</f>
        <v/>
      </c>
      <c r="E139" s="306" t="str">
        <f>IF('1042Bf Données de base trav.'!N135="","",'1042Bf Données de base trav.'!N135)</f>
        <v/>
      </c>
      <c r="F139" s="308" t="str">
        <f>IF('1042Bf Données de base trav.'!O135="","",'1042Bf Données de base trav.'!O135)</f>
        <v/>
      </c>
      <c r="G139" s="307" t="str">
        <f>IF('1042Bf Données de base trav.'!P135="","",'1042Bf Données de base trav.'!P135)</f>
        <v/>
      </c>
      <c r="H139" s="311" t="str">
        <f>IF('1042Bf Données de base trav.'!Q135="","",'1042Bf Données de base trav.'!Q135)</f>
        <v/>
      </c>
      <c r="I139" s="312" t="str">
        <f>IF('1042Bf Données de base trav.'!R135="","",'1042Bf Données de base trav.'!R135)</f>
        <v/>
      </c>
      <c r="J139" s="313" t="str">
        <f t="shared" si="27"/>
        <v/>
      </c>
      <c r="K139" s="314" t="str">
        <f t="shared" si="28"/>
        <v/>
      </c>
      <c r="L139" s="315" t="str">
        <f>IF('1042Bf Données de base trav.'!S135="","",'1042Bf Données de base trav.'!S135)</f>
        <v/>
      </c>
      <c r="M139" s="316" t="str">
        <f t="shared" si="44"/>
        <v/>
      </c>
      <c r="N139" s="317" t="str">
        <f t="shared" si="45"/>
        <v/>
      </c>
      <c r="O139" s="318" t="str">
        <f t="shared" si="46"/>
        <v/>
      </c>
      <c r="P139" s="319" t="str">
        <f t="shared" si="47"/>
        <v/>
      </c>
      <c r="Q139" s="309" t="str">
        <f t="shared" si="48"/>
        <v/>
      </c>
      <c r="R139" s="320" t="str">
        <f t="shared" si="49"/>
        <v/>
      </c>
      <c r="S139" s="317" t="str">
        <f t="shared" si="50"/>
        <v/>
      </c>
      <c r="T139" s="315" t="str">
        <f>IF(R139="","",MAX((O139-AR139)*'1042Af Demande'!$B$31,0))</f>
        <v/>
      </c>
      <c r="U139" s="321" t="str">
        <f t="shared" si="51"/>
        <v/>
      </c>
      <c r="V139" s="377"/>
      <c r="W139" s="378"/>
      <c r="X139" s="158" t="str">
        <f>IF('1042Bf Données de base trav.'!M135="","",'1042Bf Données de base trav.'!M135)</f>
        <v/>
      </c>
      <c r="Y139" s="379" t="str">
        <f t="shared" si="29"/>
        <v/>
      </c>
      <c r="Z139" s="380" t="str">
        <f>IF(A139="","",'1042Bf Données de base trav.'!Q135-'1042Bf Données de base trav.'!R135)</f>
        <v/>
      </c>
      <c r="AA139" s="380" t="str">
        <f t="shared" si="30"/>
        <v/>
      </c>
      <c r="AB139" s="381" t="str">
        <f t="shared" si="31"/>
        <v/>
      </c>
      <c r="AC139" s="381" t="str">
        <f t="shared" si="32"/>
        <v/>
      </c>
      <c r="AD139" s="381" t="str">
        <f t="shared" si="33"/>
        <v/>
      </c>
      <c r="AE139" s="382" t="str">
        <f t="shared" si="34"/>
        <v/>
      </c>
      <c r="AF139" s="382" t="str">
        <f>IF(K139="","",K139*AF$8 - MAX('1042Bf Données de base trav.'!S135-M139,0))</f>
        <v/>
      </c>
      <c r="AG139" s="382" t="str">
        <f t="shared" si="35"/>
        <v/>
      </c>
      <c r="AH139" s="382" t="str">
        <f t="shared" si="36"/>
        <v/>
      </c>
      <c r="AI139" s="382" t="str">
        <f t="shared" si="37"/>
        <v/>
      </c>
      <c r="AJ139" s="382" t="str">
        <f>IF(OR($C139="",K139="",O139=""),"",MAX(P139+'1042Bf Données de base trav.'!T135-O139,0))</f>
        <v/>
      </c>
      <c r="AK139" s="382" t="str">
        <f>IF('1042Bf Données de base trav.'!T135="","",'1042Bf Données de base trav.'!T135)</f>
        <v/>
      </c>
      <c r="AL139" s="382" t="str">
        <f t="shared" si="38"/>
        <v/>
      </c>
      <c r="AM139" s="383" t="str">
        <f t="shared" si="39"/>
        <v/>
      </c>
      <c r="AN139" s="384" t="str">
        <f t="shared" si="40"/>
        <v/>
      </c>
      <c r="AO139" s="382" t="str">
        <f t="shared" si="41"/>
        <v/>
      </c>
      <c r="AP139" s="382" t="str">
        <f>IF(E139="","",'1042Bf Données de base trav.'!P135)</f>
        <v/>
      </c>
      <c r="AQ139" s="385">
        <f>IF('1042Bf Données de base trav.'!Y135&gt;0,AG139,0)</f>
        <v>0</v>
      </c>
      <c r="AR139" s="386">
        <f>IF('1042Bf Données de base trav.'!Y135&gt;0,'1042Bf Données de base trav.'!T135,0)</f>
        <v>0</v>
      </c>
      <c r="AS139" s="382" t="str">
        <f t="shared" si="42"/>
        <v/>
      </c>
      <c r="AT139" s="382">
        <f>'1042Bf Données de base trav.'!P135</f>
        <v>0</v>
      </c>
      <c r="AU139" s="382">
        <f t="shared" si="43"/>
        <v>0</v>
      </c>
    </row>
    <row r="140" spans="1:47" s="57" customFormat="1" ht="16.899999999999999" customHeight="1">
      <c r="A140" s="402" t="str">
        <f>IF('1042Bf Données de base trav.'!A136="","",'1042Bf Données de base trav.'!A136)</f>
        <v/>
      </c>
      <c r="B140" s="409" t="str">
        <f>IF('1042Bf Données de base trav.'!B136="","",'1042Bf Données de base trav.'!B136)</f>
        <v/>
      </c>
      <c r="C140" s="403" t="str">
        <f>IF('1042Bf Données de base trav.'!C136="","",'1042Bf Données de base trav.'!C136)</f>
        <v/>
      </c>
      <c r="D140" s="310" t="str">
        <f>IF('1042Bf Données de base trav.'!AJ136="","",'1042Bf Données de base trav.'!AJ136)</f>
        <v/>
      </c>
      <c r="E140" s="306" t="str">
        <f>IF('1042Bf Données de base trav.'!N136="","",'1042Bf Données de base trav.'!N136)</f>
        <v/>
      </c>
      <c r="F140" s="308" t="str">
        <f>IF('1042Bf Données de base trav.'!O136="","",'1042Bf Données de base trav.'!O136)</f>
        <v/>
      </c>
      <c r="G140" s="307" t="str">
        <f>IF('1042Bf Données de base trav.'!P136="","",'1042Bf Données de base trav.'!P136)</f>
        <v/>
      </c>
      <c r="H140" s="311" t="str">
        <f>IF('1042Bf Données de base trav.'!Q136="","",'1042Bf Données de base trav.'!Q136)</f>
        <v/>
      </c>
      <c r="I140" s="312" t="str">
        <f>IF('1042Bf Données de base trav.'!R136="","",'1042Bf Données de base trav.'!R136)</f>
        <v/>
      </c>
      <c r="J140" s="313" t="str">
        <f t="shared" si="27"/>
        <v/>
      </c>
      <c r="K140" s="314" t="str">
        <f t="shared" si="28"/>
        <v/>
      </c>
      <c r="L140" s="315" t="str">
        <f>IF('1042Bf Données de base trav.'!S136="","",'1042Bf Données de base trav.'!S136)</f>
        <v/>
      </c>
      <c r="M140" s="316" t="str">
        <f t="shared" si="44"/>
        <v/>
      </c>
      <c r="N140" s="317" t="str">
        <f t="shared" si="45"/>
        <v/>
      </c>
      <c r="O140" s="318" t="str">
        <f t="shared" si="46"/>
        <v/>
      </c>
      <c r="P140" s="319" t="str">
        <f t="shared" si="47"/>
        <v/>
      </c>
      <c r="Q140" s="309" t="str">
        <f t="shared" si="48"/>
        <v/>
      </c>
      <c r="R140" s="320" t="str">
        <f t="shared" si="49"/>
        <v/>
      </c>
      <c r="S140" s="317" t="str">
        <f t="shared" si="50"/>
        <v/>
      </c>
      <c r="T140" s="315" t="str">
        <f>IF(R140="","",MAX((O140-AR140)*'1042Af Demande'!$B$31,0))</f>
        <v/>
      </c>
      <c r="U140" s="321" t="str">
        <f t="shared" si="51"/>
        <v/>
      </c>
      <c r="V140" s="377"/>
      <c r="W140" s="378"/>
      <c r="X140" s="158" t="str">
        <f>IF('1042Bf Données de base trav.'!M136="","",'1042Bf Données de base trav.'!M136)</f>
        <v/>
      </c>
      <c r="Y140" s="379" t="str">
        <f t="shared" si="29"/>
        <v/>
      </c>
      <c r="Z140" s="380" t="str">
        <f>IF(A140="","",'1042Bf Données de base trav.'!Q136-'1042Bf Données de base trav.'!R136)</f>
        <v/>
      </c>
      <c r="AA140" s="380" t="str">
        <f t="shared" si="30"/>
        <v/>
      </c>
      <c r="AB140" s="381" t="str">
        <f t="shared" si="31"/>
        <v/>
      </c>
      <c r="AC140" s="381" t="str">
        <f t="shared" si="32"/>
        <v/>
      </c>
      <c r="AD140" s="381" t="str">
        <f t="shared" si="33"/>
        <v/>
      </c>
      <c r="AE140" s="382" t="str">
        <f t="shared" si="34"/>
        <v/>
      </c>
      <c r="AF140" s="382" t="str">
        <f>IF(K140="","",K140*AF$8 - MAX('1042Bf Données de base trav.'!S136-M140,0))</f>
        <v/>
      </c>
      <c r="AG140" s="382" t="str">
        <f t="shared" si="35"/>
        <v/>
      </c>
      <c r="AH140" s="382" t="str">
        <f t="shared" si="36"/>
        <v/>
      </c>
      <c r="AI140" s="382" t="str">
        <f t="shared" si="37"/>
        <v/>
      </c>
      <c r="AJ140" s="382" t="str">
        <f>IF(OR($C140="",K140="",O140=""),"",MAX(P140+'1042Bf Données de base trav.'!T136-O140,0))</f>
        <v/>
      </c>
      <c r="AK140" s="382" t="str">
        <f>IF('1042Bf Données de base trav.'!T136="","",'1042Bf Données de base trav.'!T136)</f>
        <v/>
      </c>
      <c r="AL140" s="382" t="str">
        <f t="shared" si="38"/>
        <v/>
      </c>
      <c r="AM140" s="383" t="str">
        <f t="shared" si="39"/>
        <v/>
      </c>
      <c r="AN140" s="384" t="str">
        <f t="shared" si="40"/>
        <v/>
      </c>
      <c r="AO140" s="382" t="str">
        <f t="shared" si="41"/>
        <v/>
      </c>
      <c r="AP140" s="382" t="str">
        <f>IF(E140="","",'1042Bf Données de base trav.'!P136)</f>
        <v/>
      </c>
      <c r="AQ140" s="385">
        <f>IF('1042Bf Données de base trav.'!Y136&gt;0,AG140,0)</f>
        <v>0</v>
      </c>
      <c r="AR140" s="386">
        <f>IF('1042Bf Données de base trav.'!Y136&gt;0,'1042Bf Données de base trav.'!T136,0)</f>
        <v>0</v>
      </c>
      <c r="AS140" s="382" t="str">
        <f t="shared" si="42"/>
        <v/>
      </c>
      <c r="AT140" s="382">
        <f>'1042Bf Données de base trav.'!P136</f>
        <v>0</v>
      </c>
      <c r="AU140" s="382">
        <f t="shared" si="43"/>
        <v>0</v>
      </c>
    </row>
    <row r="141" spans="1:47" s="57" customFormat="1" ht="16.899999999999999" customHeight="1">
      <c r="A141" s="402" t="str">
        <f>IF('1042Bf Données de base trav.'!A137="","",'1042Bf Données de base trav.'!A137)</f>
        <v/>
      </c>
      <c r="B141" s="409" t="str">
        <f>IF('1042Bf Données de base trav.'!B137="","",'1042Bf Données de base trav.'!B137)</f>
        <v/>
      </c>
      <c r="C141" s="403" t="str">
        <f>IF('1042Bf Données de base trav.'!C137="","",'1042Bf Données de base trav.'!C137)</f>
        <v/>
      </c>
      <c r="D141" s="310" t="str">
        <f>IF('1042Bf Données de base trav.'!AJ137="","",'1042Bf Données de base trav.'!AJ137)</f>
        <v/>
      </c>
      <c r="E141" s="306" t="str">
        <f>IF('1042Bf Données de base trav.'!N137="","",'1042Bf Données de base trav.'!N137)</f>
        <v/>
      </c>
      <c r="F141" s="308" t="str">
        <f>IF('1042Bf Données de base trav.'!O137="","",'1042Bf Données de base trav.'!O137)</f>
        <v/>
      </c>
      <c r="G141" s="307" t="str">
        <f>IF('1042Bf Données de base trav.'!P137="","",'1042Bf Données de base trav.'!P137)</f>
        <v/>
      </c>
      <c r="H141" s="311" t="str">
        <f>IF('1042Bf Données de base trav.'!Q137="","",'1042Bf Données de base trav.'!Q137)</f>
        <v/>
      </c>
      <c r="I141" s="312" t="str">
        <f>IF('1042Bf Données de base trav.'!R137="","",'1042Bf Données de base trav.'!R137)</f>
        <v/>
      </c>
      <c r="J141" s="313" t="str">
        <f t="shared" ref="J141:J204" si="52">Z141</f>
        <v/>
      </c>
      <c r="K141" s="314" t="str">
        <f t="shared" ref="K141:K204" si="53">AA141</f>
        <v/>
      </c>
      <c r="L141" s="315" t="str">
        <f>IF('1042Bf Données de base trav.'!S137="","",'1042Bf Données de base trav.'!S137)</f>
        <v/>
      </c>
      <c r="M141" s="316" t="str">
        <f t="shared" si="44"/>
        <v/>
      </c>
      <c r="N141" s="317" t="str">
        <f t="shared" si="45"/>
        <v/>
      </c>
      <c r="O141" s="318" t="str">
        <f t="shared" si="46"/>
        <v/>
      </c>
      <c r="P141" s="319" t="str">
        <f t="shared" si="47"/>
        <v/>
      </c>
      <c r="Q141" s="309" t="str">
        <f t="shared" si="48"/>
        <v/>
      </c>
      <c r="R141" s="320" t="str">
        <f t="shared" si="49"/>
        <v/>
      </c>
      <c r="S141" s="317" t="str">
        <f t="shared" si="50"/>
        <v/>
      </c>
      <c r="T141" s="315" t="str">
        <f>IF(R141="","",MAX((O141-AR141)*'1042Af Demande'!$B$31,0))</f>
        <v/>
      </c>
      <c r="U141" s="321" t="str">
        <f t="shared" si="51"/>
        <v/>
      </c>
      <c r="V141" s="377"/>
      <c r="W141" s="378"/>
      <c r="X141" s="158" t="str">
        <f>IF('1042Bf Données de base trav.'!M137="","",'1042Bf Données de base trav.'!M137)</f>
        <v/>
      </c>
      <c r="Y141" s="379" t="str">
        <f t="shared" ref="Y141:Y204" si="54">IF($A141="","",D141)</f>
        <v/>
      </c>
      <c r="Z141" s="380" t="str">
        <f>IF(A141="","",'1042Bf Données de base trav.'!Q137-'1042Bf Données de base trav.'!R137)</f>
        <v/>
      </c>
      <c r="AA141" s="380" t="str">
        <f t="shared" ref="AA141:AA204" si="55">IF(OR($C141="",E141="",F141="",G141=""),"",E141-(F141+G141+Z141))</f>
        <v/>
      </c>
      <c r="AB141" s="381" t="str">
        <f t="shared" ref="AB141:AB204" si="56">IF(AA141="","",MAX(AA141,0))</f>
        <v/>
      </c>
      <c r="AC141" s="381" t="str">
        <f t="shared" ref="AC141:AC204" si="57">IF(K141="","",AC$8)</f>
        <v/>
      </c>
      <c r="AD141" s="381" t="str">
        <f t="shared" ref="AD141:AD204" si="58">IF(K141="","",K141*AD$8)</f>
        <v/>
      </c>
      <c r="AE141" s="382" t="str">
        <f t="shared" ref="AE141:AE204" si="59">IF(AC141="","",AE$8)</f>
        <v/>
      </c>
      <c r="AF141" s="382" t="str">
        <f>IF(K141="","",K141*AF$8 - MAX('1042Bf Données de base trav.'!S137-M141,0))</f>
        <v/>
      </c>
      <c r="AG141" s="382" t="str">
        <f t="shared" ref="AG141:AG204" si="60">IF(OR($C141="",K141="",D141="",N141&lt;0),"",MAX(N141*D141,0))</f>
        <v/>
      </c>
      <c r="AH141" s="382" t="str">
        <f t="shared" ref="AH141:AH204" si="61">IF(OR($C141="",O141=""),"",O141*0.8)</f>
        <v/>
      </c>
      <c r="AI141" s="382" t="str">
        <f t="shared" ref="AI141:AI204" si="62">IF(OR($C141="",D141="",O141=""),"",AI$6/5*X141*D141*0.8)</f>
        <v/>
      </c>
      <c r="AJ141" s="382" t="str">
        <f>IF(OR($C141="",K141="",O141=""),"",MAX(P141+'1042Bf Données de base trav.'!T137-O141,0))</f>
        <v/>
      </c>
      <c r="AK141" s="382" t="str">
        <f>IF('1042Bf Données de base trav.'!T137="","",'1042Bf Données de base trav.'!T137)</f>
        <v/>
      </c>
      <c r="AL141" s="382" t="str">
        <f t="shared" ref="AL141:AL204" si="63">IF(OR($C141="",O141=""),"",MAX(P141-R141-AJ141,0))</f>
        <v/>
      </c>
      <c r="AM141" s="383" t="str">
        <f t="shared" ref="AM141:AM204" si="64">IF(E141="","",1)</f>
        <v/>
      </c>
      <c r="AN141" s="384" t="str">
        <f t="shared" ref="AN141:AN204" si="65">IF(E141="","",IF(ROUND(K141,2)&lt;=0,0,1))</f>
        <v/>
      </c>
      <c r="AO141" s="382" t="str">
        <f t="shared" ref="AO141:AO204" si="66">IF(E141="","",E141)</f>
        <v/>
      </c>
      <c r="AP141" s="382" t="str">
        <f>IF(E141="","",'1042Bf Données de base trav.'!P137)</f>
        <v/>
      </c>
      <c r="AQ141" s="385">
        <f>IF('1042Bf Données de base trav.'!Y137&gt;0,AG141,0)</f>
        <v>0</v>
      </c>
      <c r="AR141" s="386">
        <f>IF('1042Bf Données de base trav.'!Y137&gt;0,'1042Bf Données de base trav.'!T137,0)</f>
        <v>0</v>
      </c>
      <c r="AS141" s="382" t="str">
        <f t="shared" ref="AS141:AS204" si="67">E141</f>
        <v/>
      </c>
      <c r="AT141" s="382">
        <f>'1042Bf Données de base trav.'!P137</f>
        <v>0</v>
      </c>
      <c r="AU141" s="382">
        <f t="shared" ref="AU141:AU204" si="68">IF(AQ141="",0,MAX(AQ141-AR141,0))</f>
        <v>0</v>
      </c>
    </row>
    <row r="142" spans="1:47" s="57" customFormat="1" ht="16.899999999999999" customHeight="1">
      <c r="A142" s="402" t="str">
        <f>IF('1042Bf Données de base trav.'!A138="","",'1042Bf Données de base trav.'!A138)</f>
        <v/>
      </c>
      <c r="B142" s="409" t="str">
        <f>IF('1042Bf Données de base trav.'!B138="","",'1042Bf Données de base trav.'!B138)</f>
        <v/>
      </c>
      <c r="C142" s="403" t="str">
        <f>IF('1042Bf Données de base trav.'!C138="","",'1042Bf Données de base trav.'!C138)</f>
        <v/>
      </c>
      <c r="D142" s="310" t="str">
        <f>IF('1042Bf Données de base trav.'!AJ138="","",'1042Bf Données de base trav.'!AJ138)</f>
        <v/>
      </c>
      <c r="E142" s="306" t="str">
        <f>IF('1042Bf Données de base trav.'!N138="","",'1042Bf Données de base trav.'!N138)</f>
        <v/>
      </c>
      <c r="F142" s="308" t="str">
        <f>IF('1042Bf Données de base trav.'!O138="","",'1042Bf Données de base trav.'!O138)</f>
        <v/>
      </c>
      <c r="G142" s="307" t="str">
        <f>IF('1042Bf Données de base trav.'!P138="","",'1042Bf Données de base trav.'!P138)</f>
        <v/>
      </c>
      <c r="H142" s="311" t="str">
        <f>IF('1042Bf Données de base trav.'!Q138="","",'1042Bf Données de base trav.'!Q138)</f>
        <v/>
      </c>
      <c r="I142" s="312" t="str">
        <f>IF('1042Bf Données de base trav.'!R138="","",'1042Bf Données de base trav.'!R138)</f>
        <v/>
      </c>
      <c r="J142" s="313" t="str">
        <f t="shared" si="52"/>
        <v/>
      </c>
      <c r="K142" s="314" t="str">
        <f t="shared" si="53"/>
        <v/>
      </c>
      <c r="L142" s="315" t="str">
        <f>IF('1042Bf Données de base trav.'!S138="","",'1042Bf Données de base trav.'!S138)</f>
        <v/>
      </c>
      <c r="M142" s="316" t="str">
        <f t="shared" ref="M142:M205" si="69">AD142</f>
        <v/>
      </c>
      <c r="N142" s="317" t="str">
        <f t="shared" ref="N142:N205" si="70">AF142</f>
        <v/>
      </c>
      <c r="O142" s="318" t="str">
        <f t="shared" ref="O142:O205" si="71">AG142</f>
        <v/>
      </c>
      <c r="P142" s="319" t="str">
        <f t="shared" ref="P142:P205" si="72">AH142</f>
        <v/>
      </c>
      <c r="Q142" s="309" t="str">
        <f t="shared" ref="Q142:Q205" si="73">AJ142</f>
        <v/>
      </c>
      <c r="R142" s="320" t="str">
        <f t="shared" ref="R142:R205" si="74">AI142</f>
        <v/>
      </c>
      <c r="S142" s="317" t="str">
        <f t="shared" ref="S142:S205" si="75">AL142</f>
        <v/>
      </c>
      <c r="T142" s="315" t="str">
        <f>IF(R142="","",MAX((O142-AR142)*'1042Af Demande'!$B$31,0))</f>
        <v/>
      </c>
      <c r="U142" s="321" t="str">
        <f t="shared" ref="U142:U205" si="76">IF(T142="","",S142+T142)</f>
        <v/>
      </c>
      <c r="V142" s="377"/>
      <c r="W142" s="378"/>
      <c r="X142" s="158" t="str">
        <f>IF('1042Bf Données de base trav.'!M138="","",'1042Bf Données de base trav.'!M138)</f>
        <v/>
      </c>
      <c r="Y142" s="379" t="str">
        <f t="shared" si="54"/>
        <v/>
      </c>
      <c r="Z142" s="380" t="str">
        <f>IF(A142="","",'1042Bf Données de base trav.'!Q138-'1042Bf Données de base trav.'!R138)</f>
        <v/>
      </c>
      <c r="AA142" s="380" t="str">
        <f t="shared" si="55"/>
        <v/>
      </c>
      <c r="AB142" s="381" t="str">
        <f t="shared" si="56"/>
        <v/>
      </c>
      <c r="AC142" s="381" t="str">
        <f t="shared" si="57"/>
        <v/>
      </c>
      <c r="AD142" s="381" t="str">
        <f t="shared" si="58"/>
        <v/>
      </c>
      <c r="AE142" s="382" t="str">
        <f t="shared" si="59"/>
        <v/>
      </c>
      <c r="AF142" s="382" t="str">
        <f>IF(K142="","",K142*AF$8 - MAX('1042Bf Données de base trav.'!S138-M142,0))</f>
        <v/>
      </c>
      <c r="AG142" s="382" t="str">
        <f t="shared" si="60"/>
        <v/>
      </c>
      <c r="AH142" s="382" t="str">
        <f t="shared" si="61"/>
        <v/>
      </c>
      <c r="AI142" s="382" t="str">
        <f t="shared" si="62"/>
        <v/>
      </c>
      <c r="AJ142" s="382" t="str">
        <f>IF(OR($C142="",K142="",O142=""),"",MAX(P142+'1042Bf Données de base trav.'!T138-O142,0))</f>
        <v/>
      </c>
      <c r="AK142" s="382" t="str">
        <f>IF('1042Bf Données de base trav.'!T138="","",'1042Bf Données de base trav.'!T138)</f>
        <v/>
      </c>
      <c r="AL142" s="382" t="str">
        <f t="shared" si="63"/>
        <v/>
      </c>
      <c r="AM142" s="383" t="str">
        <f t="shared" si="64"/>
        <v/>
      </c>
      <c r="AN142" s="384" t="str">
        <f t="shared" si="65"/>
        <v/>
      </c>
      <c r="AO142" s="382" t="str">
        <f t="shared" si="66"/>
        <v/>
      </c>
      <c r="AP142" s="382" t="str">
        <f>IF(E142="","",'1042Bf Données de base trav.'!P138)</f>
        <v/>
      </c>
      <c r="AQ142" s="385">
        <f>IF('1042Bf Données de base trav.'!Y138&gt;0,AG142,0)</f>
        <v>0</v>
      </c>
      <c r="AR142" s="386">
        <f>IF('1042Bf Données de base trav.'!Y138&gt;0,'1042Bf Données de base trav.'!T138,0)</f>
        <v>0</v>
      </c>
      <c r="AS142" s="382" t="str">
        <f t="shared" si="67"/>
        <v/>
      </c>
      <c r="AT142" s="382">
        <f>'1042Bf Données de base trav.'!P138</f>
        <v>0</v>
      </c>
      <c r="AU142" s="382">
        <f t="shared" si="68"/>
        <v>0</v>
      </c>
    </row>
    <row r="143" spans="1:47" s="57" customFormat="1" ht="16.899999999999999" customHeight="1">
      <c r="A143" s="402" t="str">
        <f>IF('1042Bf Données de base trav.'!A139="","",'1042Bf Données de base trav.'!A139)</f>
        <v/>
      </c>
      <c r="B143" s="409" t="str">
        <f>IF('1042Bf Données de base trav.'!B139="","",'1042Bf Données de base trav.'!B139)</f>
        <v/>
      </c>
      <c r="C143" s="403" t="str">
        <f>IF('1042Bf Données de base trav.'!C139="","",'1042Bf Données de base trav.'!C139)</f>
        <v/>
      </c>
      <c r="D143" s="310" t="str">
        <f>IF('1042Bf Données de base trav.'!AJ139="","",'1042Bf Données de base trav.'!AJ139)</f>
        <v/>
      </c>
      <c r="E143" s="306" t="str">
        <f>IF('1042Bf Données de base trav.'!N139="","",'1042Bf Données de base trav.'!N139)</f>
        <v/>
      </c>
      <c r="F143" s="308" t="str">
        <f>IF('1042Bf Données de base trav.'!O139="","",'1042Bf Données de base trav.'!O139)</f>
        <v/>
      </c>
      <c r="G143" s="307" t="str">
        <f>IF('1042Bf Données de base trav.'!P139="","",'1042Bf Données de base trav.'!P139)</f>
        <v/>
      </c>
      <c r="H143" s="311" t="str">
        <f>IF('1042Bf Données de base trav.'!Q139="","",'1042Bf Données de base trav.'!Q139)</f>
        <v/>
      </c>
      <c r="I143" s="312" t="str">
        <f>IF('1042Bf Données de base trav.'!R139="","",'1042Bf Données de base trav.'!R139)</f>
        <v/>
      </c>
      <c r="J143" s="313" t="str">
        <f t="shared" si="52"/>
        <v/>
      </c>
      <c r="K143" s="314" t="str">
        <f t="shared" si="53"/>
        <v/>
      </c>
      <c r="L143" s="315" t="str">
        <f>IF('1042Bf Données de base trav.'!S139="","",'1042Bf Données de base trav.'!S139)</f>
        <v/>
      </c>
      <c r="M143" s="316" t="str">
        <f t="shared" si="69"/>
        <v/>
      </c>
      <c r="N143" s="317" t="str">
        <f t="shared" si="70"/>
        <v/>
      </c>
      <c r="O143" s="318" t="str">
        <f t="shared" si="71"/>
        <v/>
      </c>
      <c r="P143" s="319" t="str">
        <f t="shared" si="72"/>
        <v/>
      </c>
      <c r="Q143" s="309" t="str">
        <f t="shared" si="73"/>
        <v/>
      </c>
      <c r="R143" s="320" t="str">
        <f t="shared" si="74"/>
        <v/>
      </c>
      <c r="S143" s="317" t="str">
        <f t="shared" si="75"/>
        <v/>
      </c>
      <c r="T143" s="315" t="str">
        <f>IF(R143="","",MAX((O143-AR143)*'1042Af Demande'!$B$31,0))</f>
        <v/>
      </c>
      <c r="U143" s="321" t="str">
        <f t="shared" si="76"/>
        <v/>
      </c>
      <c r="V143" s="377"/>
      <c r="W143" s="378"/>
      <c r="X143" s="158" t="str">
        <f>IF('1042Bf Données de base trav.'!M139="","",'1042Bf Données de base trav.'!M139)</f>
        <v/>
      </c>
      <c r="Y143" s="379" t="str">
        <f t="shared" si="54"/>
        <v/>
      </c>
      <c r="Z143" s="380" t="str">
        <f>IF(A143="","",'1042Bf Données de base trav.'!Q139-'1042Bf Données de base trav.'!R139)</f>
        <v/>
      </c>
      <c r="AA143" s="380" t="str">
        <f t="shared" si="55"/>
        <v/>
      </c>
      <c r="AB143" s="381" t="str">
        <f t="shared" si="56"/>
        <v/>
      </c>
      <c r="AC143" s="381" t="str">
        <f t="shared" si="57"/>
        <v/>
      </c>
      <c r="AD143" s="381" t="str">
        <f t="shared" si="58"/>
        <v/>
      </c>
      <c r="AE143" s="382" t="str">
        <f t="shared" si="59"/>
        <v/>
      </c>
      <c r="AF143" s="382" t="str">
        <f>IF(K143="","",K143*AF$8 - MAX('1042Bf Données de base trav.'!S139-M143,0))</f>
        <v/>
      </c>
      <c r="AG143" s="382" t="str">
        <f t="shared" si="60"/>
        <v/>
      </c>
      <c r="AH143" s="382" t="str">
        <f t="shared" si="61"/>
        <v/>
      </c>
      <c r="AI143" s="382" t="str">
        <f t="shared" si="62"/>
        <v/>
      </c>
      <c r="AJ143" s="382" t="str">
        <f>IF(OR($C143="",K143="",O143=""),"",MAX(P143+'1042Bf Données de base trav.'!T139-O143,0))</f>
        <v/>
      </c>
      <c r="AK143" s="382" t="str">
        <f>IF('1042Bf Données de base trav.'!T139="","",'1042Bf Données de base trav.'!T139)</f>
        <v/>
      </c>
      <c r="AL143" s="382" t="str">
        <f t="shared" si="63"/>
        <v/>
      </c>
      <c r="AM143" s="383" t="str">
        <f t="shared" si="64"/>
        <v/>
      </c>
      <c r="AN143" s="384" t="str">
        <f t="shared" si="65"/>
        <v/>
      </c>
      <c r="AO143" s="382" t="str">
        <f t="shared" si="66"/>
        <v/>
      </c>
      <c r="AP143" s="382" t="str">
        <f>IF(E143="","",'1042Bf Données de base trav.'!P139)</f>
        <v/>
      </c>
      <c r="AQ143" s="385">
        <f>IF('1042Bf Données de base trav.'!Y139&gt;0,AG143,0)</f>
        <v>0</v>
      </c>
      <c r="AR143" s="386">
        <f>IF('1042Bf Données de base trav.'!Y139&gt;0,'1042Bf Données de base trav.'!T139,0)</f>
        <v>0</v>
      </c>
      <c r="AS143" s="382" t="str">
        <f t="shared" si="67"/>
        <v/>
      </c>
      <c r="AT143" s="382">
        <f>'1042Bf Données de base trav.'!P139</f>
        <v>0</v>
      </c>
      <c r="AU143" s="382">
        <f t="shared" si="68"/>
        <v>0</v>
      </c>
    </row>
    <row r="144" spans="1:47" s="57" customFormat="1" ht="16.899999999999999" customHeight="1">
      <c r="A144" s="402" t="str">
        <f>IF('1042Bf Données de base trav.'!A140="","",'1042Bf Données de base trav.'!A140)</f>
        <v/>
      </c>
      <c r="B144" s="409" t="str">
        <f>IF('1042Bf Données de base trav.'!B140="","",'1042Bf Données de base trav.'!B140)</f>
        <v/>
      </c>
      <c r="C144" s="403" t="str">
        <f>IF('1042Bf Données de base trav.'!C140="","",'1042Bf Données de base trav.'!C140)</f>
        <v/>
      </c>
      <c r="D144" s="310" t="str">
        <f>IF('1042Bf Données de base trav.'!AJ140="","",'1042Bf Données de base trav.'!AJ140)</f>
        <v/>
      </c>
      <c r="E144" s="306" t="str">
        <f>IF('1042Bf Données de base trav.'!N140="","",'1042Bf Données de base trav.'!N140)</f>
        <v/>
      </c>
      <c r="F144" s="308" t="str">
        <f>IF('1042Bf Données de base trav.'!O140="","",'1042Bf Données de base trav.'!O140)</f>
        <v/>
      </c>
      <c r="G144" s="307" t="str">
        <f>IF('1042Bf Données de base trav.'!P140="","",'1042Bf Données de base trav.'!P140)</f>
        <v/>
      </c>
      <c r="H144" s="311" t="str">
        <f>IF('1042Bf Données de base trav.'!Q140="","",'1042Bf Données de base trav.'!Q140)</f>
        <v/>
      </c>
      <c r="I144" s="312" t="str">
        <f>IF('1042Bf Données de base trav.'!R140="","",'1042Bf Données de base trav.'!R140)</f>
        <v/>
      </c>
      <c r="J144" s="313" t="str">
        <f t="shared" si="52"/>
        <v/>
      </c>
      <c r="K144" s="314" t="str">
        <f t="shared" si="53"/>
        <v/>
      </c>
      <c r="L144" s="315" t="str">
        <f>IF('1042Bf Données de base trav.'!S140="","",'1042Bf Données de base trav.'!S140)</f>
        <v/>
      </c>
      <c r="M144" s="316" t="str">
        <f t="shared" si="69"/>
        <v/>
      </c>
      <c r="N144" s="317" t="str">
        <f t="shared" si="70"/>
        <v/>
      </c>
      <c r="O144" s="318" t="str">
        <f t="shared" si="71"/>
        <v/>
      </c>
      <c r="P144" s="319" t="str">
        <f t="shared" si="72"/>
        <v/>
      </c>
      <c r="Q144" s="309" t="str">
        <f t="shared" si="73"/>
        <v/>
      </c>
      <c r="R144" s="320" t="str">
        <f t="shared" si="74"/>
        <v/>
      </c>
      <c r="S144" s="317" t="str">
        <f t="shared" si="75"/>
        <v/>
      </c>
      <c r="T144" s="315" t="str">
        <f>IF(R144="","",MAX((O144-AR144)*'1042Af Demande'!$B$31,0))</f>
        <v/>
      </c>
      <c r="U144" s="321" t="str">
        <f t="shared" si="76"/>
        <v/>
      </c>
      <c r="V144" s="377"/>
      <c r="W144" s="378"/>
      <c r="X144" s="158" t="str">
        <f>IF('1042Bf Données de base trav.'!M140="","",'1042Bf Données de base trav.'!M140)</f>
        <v/>
      </c>
      <c r="Y144" s="379" t="str">
        <f t="shared" si="54"/>
        <v/>
      </c>
      <c r="Z144" s="380" t="str">
        <f>IF(A144="","",'1042Bf Données de base trav.'!Q140-'1042Bf Données de base trav.'!R140)</f>
        <v/>
      </c>
      <c r="AA144" s="380" t="str">
        <f t="shared" si="55"/>
        <v/>
      </c>
      <c r="AB144" s="381" t="str">
        <f t="shared" si="56"/>
        <v/>
      </c>
      <c r="AC144" s="381" t="str">
        <f t="shared" si="57"/>
        <v/>
      </c>
      <c r="AD144" s="381" t="str">
        <f t="shared" si="58"/>
        <v/>
      </c>
      <c r="AE144" s="382" t="str">
        <f t="shared" si="59"/>
        <v/>
      </c>
      <c r="AF144" s="382" t="str">
        <f>IF(K144="","",K144*AF$8 - MAX('1042Bf Données de base trav.'!S140-M144,0))</f>
        <v/>
      </c>
      <c r="AG144" s="382" t="str">
        <f t="shared" si="60"/>
        <v/>
      </c>
      <c r="AH144" s="382" t="str">
        <f t="shared" si="61"/>
        <v/>
      </c>
      <c r="AI144" s="382" t="str">
        <f t="shared" si="62"/>
        <v/>
      </c>
      <c r="AJ144" s="382" t="str">
        <f>IF(OR($C144="",K144="",O144=""),"",MAX(P144+'1042Bf Données de base trav.'!T140-O144,0))</f>
        <v/>
      </c>
      <c r="AK144" s="382" t="str">
        <f>IF('1042Bf Données de base trav.'!T140="","",'1042Bf Données de base trav.'!T140)</f>
        <v/>
      </c>
      <c r="AL144" s="382" t="str">
        <f t="shared" si="63"/>
        <v/>
      </c>
      <c r="AM144" s="383" t="str">
        <f t="shared" si="64"/>
        <v/>
      </c>
      <c r="AN144" s="384" t="str">
        <f t="shared" si="65"/>
        <v/>
      </c>
      <c r="AO144" s="382" t="str">
        <f t="shared" si="66"/>
        <v/>
      </c>
      <c r="AP144" s="382" t="str">
        <f>IF(E144="","",'1042Bf Données de base trav.'!P140)</f>
        <v/>
      </c>
      <c r="AQ144" s="385">
        <f>IF('1042Bf Données de base trav.'!Y140&gt;0,AG144,0)</f>
        <v>0</v>
      </c>
      <c r="AR144" s="386">
        <f>IF('1042Bf Données de base trav.'!Y140&gt;0,'1042Bf Données de base trav.'!T140,0)</f>
        <v>0</v>
      </c>
      <c r="AS144" s="382" t="str">
        <f t="shared" si="67"/>
        <v/>
      </c>
      <c r="AT144" s="382">
        <f>'1042Bf Données de base trav.'!P140</f>
        <v>0</v>
      </c>
      <c r="AU144" s="382">
        <f t="shared" si="68"/>
        <v>0</v>
      </c>
    </row>
    <row r="145" spans="1:47" s="57" customFormat="1" ht="16.899999999999999" customHeight="1">
      <c r="A145" s="402" t="str">
        <f>IF('1042Bf Données de base trav.'!A141="","",'1042Bf Données de base trav.'!A141)</f>
        <v/>
      </c>
      <c r="B145" s="409" t="str">
        <f>IF('1042Bf Données de base trav.'!B141="","",'1042Bf Données de base trav.'!B141)</f>
        <v/>
      </c>
      <c r="C145" s="403" t="str">
        <f>IF('1042Bf Données de base trav.'!C141="","",'1042Bf Données de base trav.'!C141)</f>
        <v/>
      </c>
      <c r="D145" s="310" t="str">
        <f>IF('1042Bf Données de base trav.'!AJ141="","",'1042Bf Données de base trav.'!AJ141)</f>
        <v/>
      </c>
      <c r="E145" s="306" t="str">
        <f>IF('1042Bf Données de base trav.'!N141="","",'1042Bf Données de base trav.'!N141)</f>
        <v/>
      </c>
      <c r="F145" s="308" t="str">
        <f>IF('1042Bf Données de base trav.'!O141="","",'1042Bf Données de base trav.'!O141)</f>
        <v/>
      </c>
      <c r="G145" s="307" t="str">
        <f>IF('1042Bf Données de base trav.'!P141="","",'1042Bf Données de base trav.'!P141)</f>
        <v/>
      </c>
      <c r="H145" s="311" t="str">
        <f>IF('1042Bf Données de base trav.'!Q141="","",'1042Bf Données de base trav.'!Q141)</f>
        <v/>
      </c>
      <c r="I145" s="312" t="str">
        <f>IF('1042Bf Données de base trav.'!R141="","",'1042Bf Données de base trav.'!R141)</f>
        <v/>
      </c>
      <c r="J145" s="313" t="str">
        <f t="shared" si="52"/>
        <v/>
      </c>
      <c r="K145" s="314" t="str">
        <f t="shared" si="53"/>
        <v/>
      </c>
      <c r="L145" s="315" t="str">
        <f>IF('1042Bf Données de base trav.'!S141="","",'1042Bf Données de base trav.'!S141)</f>
        <v/>
      </c>
      <c r="M145" s="316" t="str">
        <f t="shared" si="69"/>
        <v/>
      </c>
      <c r="N145" s="317" t="str">
        <f t="shared" si="70"/>
        <v/>
      </c>
      <c r="O145" s="318" t="str">
        <f t="shared" si="71"/>
        <v/>
      </c>
      <c r="P145" s="319" t="str">
        <f t="shared" si="72"/>
        <v/>
      </c>
      <c r="Q145" s="309" t="str">
        <f t="shared" si="73"/>
        <v/>
      </c>
      <c r="R145" s="320" t="str">
        <f t="shared" si="74"/>
        <v/>
      </c>
      <c r="S145" s="317" t="str">
        <f t="shared" si="75"/>
        <v/>
      </c>
      <c r="T145" s="315" t="str">
        <f>IF(R145="","",MAX((O145-AR145)*'1042Af Demande'!$B$31,0))</f>
        <v/>
      </c>
      <c r="U145" s="321" t="str">
        <f t="shared" si="76"/>
        <v/>
      </c>
      <c r="V145" s="377"/>
      <c r="W145" s="378"/>
      <c r="X145" s="158" t="str">
        <f>IF('1042Bf Données de base trav.'!M141="","",'1042Bf Données de base trav.'!M141)</f>
        <v/>
      </c>
      <c r="Y145" s="379" t="str">
        <f t="shared" si="54"/>
        <v/>
      </c>
      <c r="Z145" s="380" t="str">
        <f>IF(A145="","",'1042Bf Données de base trav.'!Q141-'1042Bf Données de base trav.'!R141)</f>
        <v/>
      </c>
      <c r="AA145" s="380" t="str">
        <f t="shared" si="55"/>
        <v/>
      </c>
      <c r="AB145" s="381" t="str">
        <f t="shared" si="56"/>
        <v/>
      </c>
      <c r="AC145" s="381" t="str">
        <f t="shared" si="57"/>
        <v/>
      </c>
      <c r="AD145" s="381" t="str">
        <f t="shared" si="58"/>
        <v/>
      </c>
      <c r="AE145" s="382" t="str">
        <f t="shared" si="59"/>
        <v/>
      </c>
      <c r="AF145" s="382" t="str">
        <f>IF(K145="","",K145*AF$8 - MAX('1042Bf Données de base trav.'!S141-M145,0))</f>
        <v/>
      </c>
      <c r="AG145" s="382" t="str">
        <f t="shared" si="60"/>
        <v/>
      </c>
      <c r="AH145" s="382" t="str">
        <f t="shared" si="61"/>
        <v/>
      </c>
      <c r="AI145" s="382" t="str">
        <f t="shared" si="62"/>
        <v/>
      </c>
      <c r="AJ145" s="382" t="str">
        <f>IF(OR($C145="",K145="",O145=""),"",MAX(P145+'1042Bf Données de base trav.'!T141-O145,0))</f>
        <v/>
      </c>
      <c r="AK145" s="382" t="str">
        <f>IF('1042Bf Données de base trav.'!T141="","",'1042Bf Données de base trav.'!T141)</f>
        <v/>
      </c>
      <c r="AL145" s="382" t="str">
        <f t="shared" si="63"/>
        <v/>
      </c>
      <c r="AM145" s="383" t="str">
        <f t="shared" si="64"/>
        <v/>
      </c>
      <c r="AN145" s="384" t="str">
        <f t="shared" si="65"/>
        <v/>
      </c>
      <c r="AO145" s="382" t="str">
        <f t="shared" si="66"/>
        <v/>
      </c>
      <c r="AP145" s="382" t="str">
        <f>IF(E145="","",'1042Bf Données de base trav.'!P141)</f>
        <v/>
      </c>
      <c r="AQ145" s="385">
        <f>IF('1042Bf Données de base trav.'!Y141&gt;0,AG145,0)</f>
        <v>0</v>
      </c>
      <c r="AR145" s="386">
        <f>IF('1042Bf Données de base trav.'!Y141&gt;0,'1042Bf Données de base trav.'!T141,0)</f>
        <v>0</v>
      </c>
      <c r="AS145" s="382" t="str">
        <f t="shared" si="67"/>
        <v/>
      </c>
      <c r="AT145" s="382">
        <f>'1042Bf Données de base trav.'!P141</f>
        <v>0</v>
      </c>
      <c r="AU145" s="382">
        <f t="shared" si="68"/>
        <v>0</v>
      </c>
    </row>
    <row r="146" spans="1:47" s="57" customFormat="1" ht="16.899999999999999" customHeight="1">
      <c r="A146" s="402" t="str">
        <f>IF('1042Bf Données de base trav.'!A142="","",'1042Bf Données de base trav.'!A142)</f>
        <v/>
      </c>
      <c r="B146" s="409" t="str">
        <f>IF('1042Bf Données de base trav.'!B142="","",'1042Bf Données de base trav.'!B142)</f>
        <v/>
      </c>
      <c r="C146" s="403" t="str">
        <f>IF('1042Bf Données de base trav.'!C142="","",'1042Bf Données de base trav.'!C142)</f>
        <v/>
      </c>
      <c r="D146" s="310" t="str">
        <f>IF('1042Bf Données de base trav.'!AJ142="","",'1042Bf Données de base trav.'!AJ142)</f>
        <v/>
      </c>
      <c r="E146" s="306" t="str">
        <f>IF('1042Bf Données de base trav.'!N142="","",'1042Bf Données de base trav.'!N142)</f>
        <v/>
      </c>
      <c r="F146" s="308" t="str">
        <f>IF('1042Bf Données de base trav.'!O142="","",'1042Bf Données de base trav.'!O142)</f>
        <v/>
      </c>
      <c r="G146" s="307" t="str">
        <f>IF('1042Bf Données de base trav.'!P142="","",'1042Bf Données de base trav.'!P142)</f>
        <v/>
      </c>
      <c r="H146" s="311" t="str">
        <f>IF('1042Bf Données de base trav.'!Q142="","",'1042Bf Données de base trav.'!Q142)</f>
        <v/>
      </c>
      <c r="I146" s="312" t="str">
        <f>IF('1042Bf Données de base trav.'!R142="","",'1042Bf Données de base trav.'!R142)</f>
        <v/>
      </c>
      <c r="J146" s="313" t="str">
        <f t="shared" si="52"/>
        <v/>
      </c>
      <c r="K146" s="314" t="str">
        <f t="shared" si="53"/>
        <v/>
      </c>
      <c r="L146" s="315" t="str">
        <f>IF('1042Bf Données de base trav.'!S142="","",'1042Bf Données de base trav.'!S142)</f>
        <v/>
      </c>
      <c r="M146" s="316" t="str">
        <f t="shared" si="69"/>
        <v/>
      </c>
      <c r="N146" s="317" t="str">
        <f t="shared" si="70"/>
        <v/>
      </c>
      <c r="O146" s="318" t="str">
        <f t="shared" si="71"/>
        <v/>
      </c>
      <c r="P146" s="319" t="str">
        <f t="shared" si="72"/>
        <v/>
      </c>
      <c r="Q146" s="309" t="str">
        <f t="shared" si="73"/>
        <v/>
      </c>
      <c r="R146" s="320" t="str">
        <f t="shared" si="74"/>
        <v/>
      </c>
      <c r="S146" s="317" t="str">
        <f t="shared" si="75"/>
        <v/>
      </c>
      <c r="T146" s="315" t="str">
        <f>IF(R146="","",MAX((O146-AR146)*'1042Af Demande'!$B$31,0))</f>
        <v/>
      </c>
      <c r="U146" s="321" t="str">
        <f t="shared" si="76"/>
        <v/>
      </c>
      <c r="V146" s="377"/>
      <c r="W146" s="378"/>
      <c r="X146" s="158" t="str">
        <f>IF('1042Bf Données de base trav.'!M142="","",'1042Bf Données de base trav.'!M142)</f>
        <v/>
      </c>
      <c r="Y146" s="379" t="str">
        <f t="shared" si="54"/>
        <v/>
      </c>
      <c r="Z146" s="380" t="str">
        <f>IF(A146="","",'1042Bf Données de base trav.'!Q142-'1042Bf Données de base trav.'!R142)</f>
        <v/>
      </c>
      <c r="AA146" s="380" t="str">
        <f t="shared" si="55"/>
        <v/>
      </c>
      <c r="AB146" s="381" t="str">
        <f t="shared" si="56"/>
        <v/>
      </c>
      <c r="AC146" s="381" t="str">
        <f t="shared" si="57"/>
        <v/>
      </c>
      <c r="AD146" s="381" t="str">
        <f t="shared" si="58"/>
        <v/>
      </c>
      <c r="AE146" s="382" t="str">
        <f t="shared" si="59"/>
        <v/>
      </c>
      <c r="AF146" s="382" t="str">
        <f>IF(K146="","",K146*AF$8 - MAX('1042Bf Données de base trav.'!S142-M146,0))</f>
        <v/>
      </c>
      <c r="AG146" s="382" t="str">
        <f t="shared" si="60"/>
        <v/>
      </c>
      <c r="AH146" s="382" t="str">
        <f t="shared" si="61"/>
        <v/>
      </c>
      <c r="AI146" s="382" t="str">
        <f t="shared" si="62"/>
        <v/>
      </c>
      <c r="AJ146" s="382" t="str">
        <f>IF(OR($C146="",K146="",O146=""),"",MAX(P146+'1042Bf Données de base trav.'!T142-O146,0))</f>
        <v/>
      </c>
      <c r="AK146" s="382" t="str">
        <f>IF('1042Bf Données de base trav.'!T142="","",'1042Bf Données de base trav.'!T142)</f>
        <v/>
      </c>
      <c r="AL146" s="382" t="str">
        <f t="shared" si="63"/>
        <v/>
      </c>
      <c r="AM146" s="383" t="str">
        <f t="shared" si="64"/>
        <v/>
      </c>
      <c r="AN146" s="384" t="str">
        <f t="shared" si="65"/>
        <v/>
      </c>
      <c r="AO146" s="382" t="str">
        <f t="shared" si="66"/>
        <v/>
      </c>
      <c r="AP146" s="382" t="str">
        <f>IF(E146="","",'1042Bf Données de base trav.'!P142)</f>
        <v/>
      </c>
      <c r="AQ146" s="385">
        <f>IF('1042Bf Données de base trav.'!Y142&gt;0,AG146,0)</f>
        <v>0</v>
      </c>
      <c r="AR146" s="386">
        <f>IF('1042Bf Données de base trav.'!Y142&gt;0,'1042Bf Données de base trav.'!T142,0)</f>
        <v>0</v>
      </c>
      <c r="AS146" s="382" t="str">
        <f t="shared" si="67"/>
        <v/>
      </c>
      <c r="AT146" s="382">
        <f>'1042Bf Données de base trav.'!P142</f>
        <v>0</v>
      </c>
      <c r="AU146" s="382">
        <f t="shared" si="68"/>
        <v>0</v>
      </c>
    </row>
    <row r="147" spans="1:47" s="57" customFormat="1" ht="16.899999999999999" customHeight="1">
      <c r="A147" s="402" t="str">
        <f>IF('1042Bf Données de base trav.'!A143="","",'1042Bf Données de base trav.'!A143)</f>
        <v/>
      </c>
      <c r="B147" s="409" t="str">
        <f>IF('1042Bf Données de base trav.'!B143="","",'1042Bf Données de base trav.'!B143)</f>
        <v/>
      </c>
      <c r="C147" s="403" t="str">
        <f>IF('1042Bf Données de base trav.'!C143="","",'1042Bf Données de base trav.'!C143)</f>
        <v/>
      </c>
      <c r="D147" s="310" t="str">
        <f>IF('1042Bf Données de base trav.'!AJ143="","",'1042Bf Données de base trav.'!AJ143)</f>
        <v/>
      </c>
      <c r="E147" s="306" t="str">
        <f>IF('1042Bf Données de base trav.'!N143="","",'1042Bf Données de base trav.'!N143)</f>
        <v/>
      </c>
      <c r="F147" s="308" t="str">
        <f>IF('1042Bf Données de base trav.'!O143="","",'1042Bf Données de base trav.'!O143)</f>
        <v/>
      </c>
      <c r="G147" s="307" t="str">
        <f>IF('1042Bf Données de base trav.'!P143="","",'1042Bf Données de base trav.'!P143)</f>
        <v/>
      </c>
      <c r="H147" s="311" t="str">
        <f>IF('1042Bf Données de base trav.'!Q143="","",'1042Bf Données de base trav.'!Q143)</f>
        <v/>
      </c>
      <c r="I147" s="312" t="str">
        <f>IF('1042Bf Données de base trav.'!R143="","",'1042Bf Données de base trav.'!R143)</f>
        <v/>
      </c>
      <c r="J147" s="313" t="str">
        <f t="shared" si="52"/>
        <v/>
      </c>
      <c r="K147" s="314" t="str">
        <f t="shared" si="53"/>
        <v/>
      </c>
      <c r="L147" s="315" t="str">
        <f>IF('1042Bf Données de base trav.'!S143="","",'1042Bf Données de base trav.'!S143)</f>
        <v/>
      </c>
      <c r="M147" s="316" t="str">
        <f t="shared" si="69"/>
        <v/>
      </c>
      <c r="N147" s="317" t="str">
        <f t="shared" si="70"/>
        <v/>
      </c>
      <c r="O147" s="318" t="str">
        <f t="shared" si="71"/>
        <v/>
      </c>
      <c r="P147" s="319" t="str">
        <f t="shared" si="72"/>
        <v/>
      </c>
      <c r="Q147" s="309" t="str">
        <f t="shared" si="73"/>
        <v/>
      </c>
      <c r="R147" s="320" t="str">
        <f t="shared" si="74"/>
        <v/>
      </c>
      <c r="S147" s="317" t="str">
        <f t="shared" si="75"/>
        <v/>
      </c>
      <c r="T147" s="315" t="str">
        <f>IF(R147="","",MAX((O147-AR147)*'1042Af Demande'!$B$31,0))</f>
        <v/>
      </c>
      <c r="U147" s="321" t="str">
        <f t="shared" si="76"/>
        <v/>
      </c>
      <c r="V147" s="377"/>
      <c r="W147" s="378"/>
      <c r="X147" s="158" t="str">
        <f>IF('1042Bf Données de base trav.'!M143="","",'1042Bf Données de base trav.'!M143)</f>
        <v/>
      </c>
      <c r="Y147" s="379" t="str">
        <f t="shared" si="54"/>
        <v/>
      </c>
      <c r="Z147" s="380" t="str">
        <f>IF(A147="","",'1042Bf Données de base trav.'!Q143-'1042Bf Données de base trav.'!R143)</f>
        <v/>
      </c>
      <c r="AA147" s="380" t="str">
        <f t="shared" si="55"/>
        <v/>
      </c>
      <c r="AB147" s="381" t="str">
        <f t="shared" si="56"/>
        <v/>
      </c>
      <c r="AC147" s="381" t="str">
        <f t="shared" si="57"/>
        <v/>
      </c>
      <c r="AD147" s="381" t="str">
        <f t="shared" si="58"/>
        <v/>
      </c>
      <c r="AE147" s="382" t="str">
        <f t="shared" si="59"/>
        <v/>
      </c>
      <c r="AF147" s="382" t="str">
        <f>IF(K147="","",K147*AF$8 - MAX('1042Bf Données de base trav.'!S143-M147,0))</f>
        <v/>
      </c>
      <c r="AG147" s="382" t="str">
        <f t="shared" si="60"/>
        <v/>
      </c>
      <c r="AH147" s="382" t="str">
        <f t="shared" si="61"/>
        <v/>
      </c>
      <c r="AI147" s="382" t="str">
        <f t="shared" si="62"/>
        <v/>
      </c>
      <c r="AJ147" s="382" t="str">
        <f>IF(OR($C147="",K147="",O147=""),"",MAX(P147+'1042Bf Données de base trav.'!T143-O147,0))</f>
        <v/>
      </c>
      <c r="AK147" s="382" t="str">
        <f>IF('1042Bf Données de base trav.'!T143="","",'1042Bf Données de base trav.'!T143)</f>
        <v/>
      </c>
      <c r="AL147" s="382" t="str">
        <f t="shared" si="63"/>
        <v/>
      </c>
      <c r="AM147" s="383" t="str">
        <f t="shared" si="64"/>
        <v/>
      </c>
      <c r="AN147" s="384" t="str">
        <f t="shared" si="65"/>
        <v/>
      </c>
      <c r="AO147" s="382" t="str">
        <f t="shared" si="66"/>
        <v/>
      </c>
      <c r="AP147" s="382" t="str">
        <f>IF(E147="","",'1042Bf Données de base trav.'!P143)</f>
        <v/>
      </c>
      <c r="AQ147" s="385">
        <f>IF('1042Bf Données de base trav.'!Y143&gt;0,AG147,0)</f>
        <v>0</v>
      </c>
      <c r="AR147" s="386">
        <f>IF('1042Bf Données de base trav.'!Y143&gt;0,'1042Bf Données de base trav.'!T143,0)</f>
        <v>0</v>
      </c>
      <c r="AS147" s="382" t="str">
        <f t="shared" si="67"/>
        <v/>
      </c>
      <c r="AT147" s="382">
        <f>'1042Bf Données de base trav.'!P143</f>
        <v>0</v>
      </c>
      <c r="AU147" s="382">
        <f t="shared" si="68"/>
        <v>0</v>
      </c>
    </row>
    <row r="148" spans="1:47" s="57" customFormat="1" ht="16.899999999999999" customHeight="1">
      <c r="A148" s="402" t="str">
        <f>IF('1042Bf Données de base trav.'!A144="","",'1042Bf Données de base trav.'!A144)</f>
        <v/>
      </c>
      <c r="B148" s="409" t="str">
        <f>IF('1042Bf Données de base trav.'!B144="","",'1042Bf Données de base trav.'!B144)</f>
        <v/>
      </c>
      <c r="C148" s="403" t="str">
        <f>IF('1042Bf Données de base trav.'!C144="","",'1042Bf Données de base trav.'!C144)</f>
        <v/>
      </c>
      <c r="D148" s="310" t="str">
        <f>IF('1042Bf Données de base trav.'!AJ144="","",'1042Bf Données de base trav.'!AJ144)</f>
        <v/>
      </c>
      <c r="E148" s="306" t="str">
        <f>IF('1042Bf Données de base trav.'!N144="","",'1042Bf Données de base trav.'!N144)</f>
        <v/>
      </c>
      <c r="F148" s="308" t="str">
        <f>IF('1042Bf Données de base trav.'!O144="","",'1042Bf Données de base trav.'!O144)</f>
        <v/>
      </c>
      <c r="G148" s="307" t="str">
        <f>IF('1042Bf Données de base trav.'!P144="","",'1042Bf Données de base trav.'!P144)</f>
        <v/>
      </c>
      <c r="H148" s="311" t="str">
        <f>IF('1042Bf Données de base trav.'!Q144="","",'1042Bf Données de base trav.'!Q144)</f>
        <v/>
      </c>
      <c r="I148" s="312" t="str">
        <f>IF('1042Bf Données de base trav.'!R144="","",'1042Bf Données de base trav.'!R144)</f>
        <v/>
      </c>
      <c r="J148" s="313" t="str">
        <f t="shared" si="52"/>
        <v/>
      </c>
      <c r="K148" s="314" t="str">
        <f t="shared" si="53"/>
        <v/>
      </c>
      <c r="L148" s="315" t="str">
        <f>IF('1042Bf Données de base trav.'!S144="","",'1042Bf Données de base trav.'!S144)</f>
        <v/>
      </c>
      <c r="M148" s="316" t="str">
        <f t="shared" si="69"/>
        <v/>
      </c>
      <c r="N148" s="317" t="str">
        <f t="shared" si="70"/>
        <v/>
      </c>
      <c r="O148" s="318" t="str">
        <f t="shared" si="71"/>
        <v/>
      </c>
      <c r="P148" s="319" t="str">
        <f t="shared" si="72"/>
        <v/>
      </c>
      <c r="Q148" s="309" t="str">
        <f t="shared" si="73"/>
        <v/>
      </c>
      <c r="R148" s="320" t="str">
        <f t="shared" si="74"/>
        <v/>
      </c>
      <c r="S148" s="317" t="str">
        <f t="shared" si="75"/>
        <v/>
      </c>
      <c r="T148" s="315" t="str">
        <f>IF(R148="","",MAX((O148-AR148)*'1042Af Demande'!$B$31,0))</f>
        <v/>
      </c>
      <c r="U148" s="321" t="str">
        <f t="shared" si="76"/>
        <v/>
      </c>
      <c r="V148" s="377"/>
      <c r="W148" s="378"/>
      <c r="X148" s="158" t="str">
        <f>IF('1042Bf Données de base trav.'!M144="","",'1042Bf Données de base trav.'!M144)</f>
        <v/>
      </c>
      <c r="Y148" s="379" t="str">
        <f t="shared" si="54"/>
        <v/>
      </c>
      <c r="Z148" s="380" t="str">
        <f>IF(A148="","",'1042Bf Données de base trav.'!Q144-'1042Bf Données de base trav.'!R144)</f>
        <v/>
      </c>
      <c r="AA148" s="380" t="str">
        <f t="shared" si="55"/>
        <v/>
      </c>
      <c r="AB148" s="381" t="str">
        <f t="shared" si="56"/>
        <v/>
      </c>
      <c r="AC148" s="381" t="str">
        <f t="shared" si="57"/>
        <v/>
      </c>
      <c r="AD148" s="381" t="str">
        <f t="shared" si="58"/>
        <v/>
      </c>
      <c r="AE148" s="382" t="str">
        <f t="shared" si="59"/>
        <v/>
      </c>
      <c r="AF148" s="382" t="str">
        <f>IF(K148="","",K148*AF$8 - MAX('1042Bf Données de base trav.'!S144-M148,0))</f>
        <v/>
      </c>
      <c r="AG148" s="382" t="str">
        <f t="shared" si="60"/>
        <v/>
      </c>
      <c r="AH148" s="382" t="str">
        <f t="shared" si="61"/>
        <v/>
      </c>
      <c r="AI148" s="382" t="str">
        <f t="shared" si="62"/>
        <v/>
      </c>
      <c r="AJ148" s="382" t="str">
        <f>IF(OR($C148="",K148="",O148=""),"",MAX(P148+'1042Bf Données de base trav.'!T144-O148,0))</f>
        <v/>
      </c>
      <c r="AK148" s="382" t="str">
        <f>IF('1042Bf Données de base trav.'!T144="","",'1042Bf Données de base trav.'!T144)</f>
        <v/>
      </c>
      <c r="AL148" s="382" t="str">
        <f t="shared" si="63"/>
        <v/>
      </c>
      <c r="AM148" s="383" t="str">
        <f t="shared" si="64"/>
        <v/>
      </c>
      <c r="AN148" s="384" t="str">
        <f t="shared" si="65"/>
        <v/>
      </c>
      <c r="AO148" s="382" t="str">
        <f t="shared" si="66"/>
        <v/>
      </c>
      <c r="AP148" s="382" t="str">
        <f>IF(E148="","",'1042Bf Données de base trav.'!P144)</f>
        <v/>
      </c>
      <c r="AQ148" s="385">
        <f>IF('1042Bf Données de base trav.'!Y144&gt;0,AG148,0)</f>
        <v>0</v>
      </c>
      <c r="AR148" s="386">
        <f>IF('1042Bf Données de base trav.'!Y144&gt;0,'1042Bf Données de base trav.'!T144,0)</f>
        <v>0</v>
      </c>
      <c r="AS148" s="382" t="str">
        <f t="shared" si="67"/>
        <v/>
      </c>
      <c r="AT148" s="382">
        <f>'1042Bf Données de base trav.'!P144</f>
        <v>0</v>
      </c>
      <c r="AU148" s="382">
        <f t="shared" si="68"/>
        <v>0</v>
      </c>
    </row>
    <row r="149" spans="1:47" s="57" customFormat="1" ht="16.899999999999999" customHeight="1">
      <c r="A149" s="402" t="str">
        <f>IF('1042Bf Données de base trav.'!A145="","",'1042Bf Données de base trav.'!A145)</f>
        <v/>
      </c>
      <c r="B149" s="409" t="str">
        <f>IF('1042Bf Données de base trav.'!B145="","",'1042Bf Données de base trav.'!B145)</f>
        <v/>
      </c>
      <c r="C149" s="403" t="str">
        <f>IF('1042Bf Données de base trav.'!C145="","",'1042Bf Données de base trav.'!C145)</f>
        <v/>
      </c>
      <c r="D149" s="310" t="str">
        <f>IF('1042Bf Données de base trav.'!AJ145="","",'1042Bf Données de base trav.'!AJ145)</f>
        <v/>
      </c>
      <c r="E149" s="306" t="str">
        <f>IF('1042Bf Données de base trav.'!N145="","",'1042Bf Données de base trav.'!N145)</f>
        <v/>
      </c>
      <c r="F149" s="308" t="str">
        <f>IF('1042Bf Données de base trav.'!O145="","",'1042Bf Données de base trav.'!O145)</f>
        <v/>
      </c>
      <c r="G149" s="307" t="str">
        <f>IF('1042Bf Données de base trav.'!P145="","",'1042Bf Données de base trav.'!P145)</f>
        <v/>
      </c>
      <c r="H149" s="311" t="str">
        <f>IF('1042Bf Données de base trav.'!Q145="","",'1042Bf Données de base trav.'!Q145)</f>
        <v/>
      </c>
      <c r="I149" s="312" t="str">
        <f>IF('1042Bf Données de base trav.'!R145="","",'1042Bf Données de base trav.'!R145)</f>
        <v/>
      </c>
      <c r="J149" s="313" t="str">
        <f t="shared" si="52"/>
        <v/>
      </c>
      <c r="K149" s="314" t="str">
        <f t="shared" si="53"/>
        <v/>
      </c>
      <c r="L149" s="315" t="str">
        <f>IF('1042Bf Données de base trav.'!S145="","",'1042Bf Données de base trav.'!S145)</f>
        <v/>
      </c>
      <c r="M149" s="316" t="str">
        <f t="shared" si="69"/>
        <v/>
      </c>
      <c r="N149" s="317" t="str">
        <f t="shared" si="70"/>
        <v/>
      </c>
      <c r="O149" s="318" t="str">
        <f t="shared" si="71"/>
        <v/>
      </c>
      <c r="P149" s="319" t="str">
        <f t="shared" si="72"/>
        <v/>
      </c>
      <c r="Q149" s="309" t="str">
        <f t="shared" si="73"/>
        <v/>
      </c>
      <c r="R149" s="320" t="str">
        <f t="shared" si="74"/>
        <v/>
      </c>
      <c r="S149" s="317" t="str">
        <f t="shared" si="75"/>
        <v/>
      </c>
      <c r="T149" s="315" t="str">
        <f>IF(R149="","",MAX((O149-AR149)*'1042Af Demande'!$B$31,0))</f>
        <v/>
      </c>
      <c r="U149" s="321" t="str">
        <f t="shared" si="76"/>
        <v/>
      </c>
      <c r="V149" s="377"/>
      <c r="W149" s="378"/>
      <c r="X149" s="158" t="str">
        <f>IF('1042Bf Données de base trav.'!M145="","",'1042Bf Données de base trav.'!M145)</f>
        <v/>
      </c>
      <c r="Y149" s="379" t="str">
        <f t="shared" si="54"/>
        <v/>
      </c>
      <c r="Z149" s="380" t="str">
        <f>IF(A149="","",'1042Bf Données de base trav.'!Q145-'1042Bf Données de base trav.'!R145)</f>
        <v/>
      </c>
      <c r="AA149" s="380" t="str">
        <f t="shared" si="55"/>
        <v/>
      </c>
      <c r="AB149" s="381" t="str">
        <f t="shared" si="56"/>
        <v/>
      </c>
      <c r="AC149" s="381" t="str">
        <f t="shared" si="57"/>
        <v/>
      </c>
      <c r="AD149" s="381" t="str">
        <f t="shared" si="58"/>
        <v/>
      </c>
      <c r="AE149" s="382" t="str">
        <f t="shared" si="59"/>
        <v/>
      </c>
      <c r="AF149" s="382" t="str">
        <f>IF(K149="","",K149*AF$8 - MAX('1042Bf Données de base trav.'!S145-M149,0))</f>
        <v/>
      </c>
      <c r="AG149" s="382" t="str">
        <f t="shared" si="60"/>
        <v/>
      </c>
      <c r="AH149" s="382" t="str">
        <f t="shared" si="61"/>
        <v/>
      </c>
      <c r="AI149" s="382" t="str">
        <f t="shared" si="62"/>
        <v/>
      </c>
      <c r="AJ149" s="382" t="str">
        <f>IF(OR($C149="",K149="",O149=""),"",MAX(P149+'1042Bf Données de base trav.'!T145-O149,0))</f>
        <v/>
      </c>
      <c r="AK149" s="382" t="str">
        <f>IF('1042Bf Données de base trav.'!T145="","",'1042Bf Données de base trav.'!T145)</f>
        <v/>
      </c>
      <c r="AL149" s="382" t="str">
        <f t="shared" si="63"/>
        <v/>
      </c>
      <c r="AM149" s="383" t="str">
        <f t="shared" si="64"/>
        <v/>
      </c>
      <c r="AN149" s="384" t="str">
        <f t="shared" si="65"/>
        <v/>
      </c>
      <c r="AO149" s="382" t="str">
        <f t="shared" si="66"/>
        <v/>
      </c>
      <c r="AP149" s="382" t="str">
        <f>IF(E149="","",'1042Bf Données de base trav.'!P145)</f>
        <v/>
      </c>
      <c r="AQ149" s="385">
        <f>IF('1042Bf Données de base trav.'!Y145&gt;0,AG149,0)</f>
        <v>0</v>
      </c>
      <c r="AR149" s="386">
        <f>IF('1042Bf Données de base trav.'!Y145&gt;0,'1042Bf Données de base trav.'!T145,0)</f>
        <v>0</v>
      </c>
      <c r="AS149" s="382" t="str">
        <f t="shared" si="67"/>
        <v/>
      </c>
      <c r="AT149" s="382">
        <f>'1042Bf Données de base trav.'!P145</f>
        <v>0</v>
      </c>
      <c r="AU149" s="382">
        <f t="shared" si="68"/>
        <v>0</v>
      </c>
    </row>
    <row r="150" spans="1:47" s="57" customFormat="1" ht="16.899999999999999" customHeight="1">
      <c r="A150" s="402" t="str">
        <f>IF('1042Bf Données de base trav.'!A146="","",'1042Bf Données de base trav.'!A146)</f>
        <v/>
      </c>
      <c r="B150" s="409" t="str">
        <f>IF('1042Bf Données de base trav.'!B146="","",'1042Bf Données de base trav.'!B146)</f>
        <v/>
      </c>
      <c r="C150" s="403" t="str">
        <f>IF('1042Bf Données de base trav.'!C146="","",'1042Bf Données de base trav.'!C146)</f>
        <v/>
      </c>
      <c r="D150" s="310" t="str">
        <f>IF('1042Bf Données de base trav.'!AJ146="","",'1042Bf Données de base trav.'!AJ146)</f>
        <v/>
      </c>
      <c r="E150" s="306" t="str">
        <f>IF('1042Bf Données de base trav.'!N146="","",'1042Bf Données de base trav.'!N146)</f>
        <v/>
      </c>
      <c r="F150" s="308" t="str">
        <f>IF('1042Bf Données de base trav.'!O146="","",'1042Bf Données de base trav.'!O146)</f>
        <v/>
      </c>
      <c r="G150" s="307" t="str">
        <f>IF('1042Bf Données de base trav.'!P146="","",'1042Bf Données de base trav.'!P146)</f>
        <v/>
      </c>
      <c r="H150" s="311" t="str">
        <f>IF('1042Bf Données de base trav.'!Q146="","",'1042Bf Données de base trav.'!Q146)</f>
        <v/>
      </c>
      <c r="I150" s="312" t="str">
        <f>IF('1042Bf Données de base trav.'!R146="","",'1042Bf Données de base trav.'!R146)</f>
        <v/>
      </c>
      <c r="J150" s="313" t="str">
        <f t="shared" si="52"/>
        <v/>
      </c>
      <c r="K150" s="314" t="str">
        <f t="shared" si="53"/>
        <v/>
      </c>
      <c r="L150" s="315" t="str">
        <f>IF('1042Bf Données de base trav.'!S146="","",'1042Bf Données de base trav.'!S146)</f>
        <v/>
      </c>
      <c r="M150" s="316" t="str">
        <f t="shared" si="69"/>
        <v/>
      </c>
      <c r="N150" s="317" t="str">
        <f t="shared" si="70"/>
        <v/>
      </c>
      <c r="O150" s="318" t="str">
        <f t="shared" si="71"/>
        <v/>
      </c>
      <c r="P150" s="319" t="str">
        <f t="shared" si="72"/>
        <v/>
      </c>
      <c r="Q150" s="309" t="str">
        <f t="shared" si="73"/>
        <v/>
      </c>
      <c r="R150" s="320" t="str">
        <f t="shared" si="74"/>
        <v/>
      </c>
      <c r="S150" s="317" t="str">
        <f t="shared" si="75"/>
        <v/>
      </c>
      <c r="T150" s="315" t="str">
        <f>IF(R150="","",MAX((O150-AR150)*'1042Af Demande'!$B$31,0))</f>
        <v/>
      </c>
      <c r="U150" s="321" t="str">
        <f t="shared" si="76"/>
        <v/>
      </c>
      <c r="V150" s="377"/>
      <c r="W150" s="378"/>
      <c r="X150" s="158" t="str">
        <f>IF('1042Bf Données de base trav.'!M146="","",'1042Bf Données de base trav.'!M146)</f>
        <v/>
      </c>
      <c r="Y150" s="379" t="str">
        <f t="shared" si="54"/>
        <v/>
      </c>
      <c r="Z150" s="380" t="str">
        <f>IF(A150="","",'1042Bf Données de base trav.'!Q146-'1042Bf Données de base trav.'!R146)</f>
        <v/>
      </c>
      <c r="AA150" s="380" t="str">
        <f t="shared" si="55"/>
        <v/>
      </c>
      <c r="AB150" s="381" t="str">
        <f t="shared" si="56"/>
        <v/>
      </c>
      <c r="AC150" s="381" t="str">
        <f t="shared" si="57"/>
        <v/>
      </c>
      <c r="AD150" s="381" t="str">
        <f t="shared" si="58"/>
        <v/>
      </c>
      <c r="AE150" s="382" t="str">
        <f t="shared" si="59"/>
        <v/>
      </c>
      <c r="AF150" s="382" t="str">
        <f>IF(K150="","",K150*AF$8 - MAX('1042Bf Données de base trav.'!S146-M150,0))</f>
        <v/>
      </c>
      <c r="AG150" s="382" t="str">
        <f t="shared" si="60"/>
        <v/>
      </c>
      <c r="AH150" s="382" t="str">
        <f t="shared" si="61"/>
        <v/>
      </c>
      <c r="AI150" s="382" t="str">
        <f t="shared" si="62"/>
        <v/>
      </c>
      <c r="AJ150" s="382" t="str">
        <f>IF(OR($C150="",K150="",O150=""),"",MAX(P150+'1042Bf Données de base trav.'!T146-O150,0))</f>
        <v/>
      </c>
      <c r="AK150" s="382" t="str">
        <f>IF('1042Bf Données de base trav.'!T146="","",'1042Bf Données de base trav.'!T146)</f>
        <v/>
      </c>
      <c r="AL150" s="382" t="str">
        <f t="shared" si="63"/>
        <v/>
      </c>
      <c r="AM150" s="383" t="str">
        <f t="shared" si="64"/>
        <v/>
      </c>
      <c r="AN150" s="384" t="str">
        <f t="shared" si="65"/>
        <v/>
      </c>
      <c r="AO150" s="382" t="str">
        <f t="shared" si="66"/>
        <v/>
      </c>
      <c r="AP150" s="382" t="str">
        <f>IF(E150="","",'1042Bf Données de base trav.'!P146)</f>
        <v/>
      </c>
      <c r="AQ150" s="385">
        <f>IF('1042Bf Données de base trav.'!Y146&gt;0,AG150,0)</f>
        <v>0</v>
      </c>
      <c r="AR150" s="386">
        <f>IF('1042Bf Données de base trav.'!Y146&gt;0,'1042Bf Données de base trav.'!T146,0)</f>
        <v>0</v>
      </c>
      <c r="AS150" s="382" t="str">
        <f t="shared" si="67"/>
        <v/>
      </c>
      <c r="AT150" s="382">
        <f>'1042Bf Données de base trav.'!P146</f>
        <v>0</v>
      </c>
      <c r="AU150" s="382">
        <f t="shared" si="68"/>
        <v>0</v>
      </c>
    </row>
    <row r="151" spans="1:47" s="57" customFormat="1" ht="16.899999999999999" customHeight="1">
      <c r="A151" s="402" t="str">
        <f>IF('1042Bf Données de base trav.'!A147="","",'1042Bf Données de base trav.'!A147)</f>
        <v/>
      </c>
      <c r="B151" s="409" t="str">
        <f>IF('1042Bf Données de base trav.'!B147="","",'1042Bf Données de base trav.'!B147)</f>
        <v/>
      </c>
      <c r="C151" s="403" t="str">
        <f>IF('1042Bf Données de base trav.'!C147="","",'1042Bf Données de base trav.'!C147)</f>
        <v/>
      </c>
      <c r="D151" s="310" t="str">
        <f>IF('1042Bf Données de base trav.'!AJ147="","",'1042Bf Données de base trav.'!AJ147)</f>
        <v/>
      </c>
      <c r="E151" s="306" t="str">
        <f>IF('1042Bf Données de base trav.'!N147="","",'1042Bf Données de base trav.'!N147)</f>
        <v/>
      </c>
      <c r="F151" s="308" t="str">
        <f>IF('1042Bf Données de base trav.'!O147="","",'1042Bf Données de base trav.'!O147)</f>
        <v/>
      </c>
      <c r="G151" s="307" t="str">
        <f>IF('1042Bf Données de base trav.'!P147="","",'1042Bf Données de base trav.'!P147)</f>
        <v/>
      </c>
      <c r="H151" s="311" t="str">
        <f>IF('1042Bf Données de base trav.'!Q147="","",'1042Bf Données de base trav.'!Q147)</f>
        <v/>
      </c>
      <c r="I151" s="312" t="str">
        <f>IF('1042Bf Données de base trav.'!R147="","",'1042Bf Données de base trav.'!R147)</f>
        <v/>
      </c>
      <c r="J151" s="313" t="str">
        <f t="shared" si="52"/>
        <v/>
      </c>
      <c r="K151" s="314" t="str">
        <f t="shared" si="53"/>
        <v/>
      </c>
      <c r="L151" s="315" t="str">
        <f>IF('1042Bf Données de base trav.'!S147="","",'1042Bf Données de base trav.'!S147)</f>
        <v/>
      </c>
      <c r="M151" s="316" t="str">
        <f t="shared" si="69"/>
        <v/>
      </c>
      <c r="N151" s="317" t="str">
        <f t="shared" si="70"/>
        <v/>
      </c>
      <c r="O151" s="318" t="str">
        <f t="shared" si="71"/>
        <v/>
      </c>
      <c r="P151" s="319" t="str">
        <f t="shared" si="72"/>
        <v/>
      </c>
      <c r="Q151" s="309" t="str">
        <f t="shared" si="73"/>
        <v/>
      </c>
      <c r="R151" s="320" t="str">
        <f t="shared" si="74"/>
        <v/>
      </c>
      <c r="S151" s="317" t="str">
        <f t="shared" si="75"/>
        <v/>
      </c>
      <c r="T151" s="315" t="str">
        <f>IF(R151="","",MAX((O151-AR151)*'1042Af Demande'!$B$31,0))</f>
        <v/>
      </c>
      <c r="U151" s="321" t="str">
        <f t="shared" si="76"/>
        <v/>
      </c>
      <c r="V151" s="377"/>
      <c r="W151" s="378"/>
      <c r="X151" s="158" t="str">
        <f>IF('1042Bf Données de base trav.'!M147="","",'1042Bf Données de base trav.'!M147)</f>
        <v/>
      </c>
      <c r="Y151" s="379" t="str">
        <f t="shared" si="54"/>
        <v/>
      </c>
      <c r="Z151" s="380" t="str">
        <f>IF(A151="","",'1042Bf Données de base trav.'!Q147-'1042Bf Données de base trav.'!R147)</f>
        <v/>
      </c>
      <c r="AA151" s="380" t="str">
        <f t="shared" si="55"/>
        <v/>
      </c>
      <c r="AB151" s="381" t="str">
        <f t="shared" si="56"/>
        <v/>
      </c>
      <c r="AC151" s="381" t="str">
        <f t="shared" si="57"/>
        <v/>
      </c>
      <c r="AD151" s="381" t="str">
        <f t="shared" si="58"/>
        <v/>
      </c>
      <c r="AE151" s="382" t="str">
        <f t="shared" si="59"/>
        <v/>
      </c>
      <c r="AF151" s="382" t="str">
        <f>IF(K151="","",K151*AF$8 - MAX('1042Bf Données de base trav.'!S147-M151,0))</f>
        <v/>
      </c>
      <c r="AG151" s="382" t="str">
        <f t="shared" si="60"/>
        <v/>
      </c>
      <c r="AH151" s="382" t="str">
        <f t="shared" si="61"/>
        <v/>
      </c>
      <c r="AI151" s="382" t="str">
        <f t="shared" si="62"/>
        <v/>
      </c>
      <c r="AJ151" s="382" t="str">
        <f>IF(OR($C151="",K151="",O151=""),"",MAX(P151+'1042Bf Données de base trav.'!T147-O151,0))</f>
        <v/>
      </c>
      <c r="AK151" s="382" t="str">
        <f>IF('1042Bf Données de base trav.'!T147="","",'1042Bf Données de base trav.'!T147)</f>
        <v/>
      </c>
      <c r="AL151" s="382" t="str">
        <f t="shared" si="63"/>
        <v/>
      </c>
      <c r="AM151" s="383" t="str">
        <f t="shared" si="64"/>
        <v/>
      </c>
      <c r="AN151" s="384" t="str">
        <f t="shared" si="65"/>
        <v/>
      </c>
      <c r="AO151" s="382" t="str">
        <f t="shared" si="66"/>
        <v/>
      </c>
      <c r="AP151" s="382" t="str">
        <f>IF(E151="","",'1042Bf Données de base trav.'!P147)</f>
        <v/>
      </c>
      <c r="AQ151" s="385">
        <f>IF('1042Bf Données de base trav.'!Y147&gt;0,AG151,0)</f>
        <v>0</v>
      </c>
      <c r="AR151" s="386">
        <f>IF('1042Bf Données de base trav.'!Y147&gt;0,'1042Bf Données de base trav.'!T147,0)</f>
        <v>0</v>
      </c>
      <c r="AS151" s="382" t="str">
        <f t="shared" si="67"/>
        <v/>
      </c>
      <c r="AT151" s="382">
        <f>'1042Bf Données de base trav.'!P147</f>
        <v>0</v>
      </c>
      <c r="AU151" s="382">
        <f t="shared" si="68"/>
        <v>0</v>
      </c>
    </row>
    <row r="152" spans="1:47" s="57" customFormat="1" ht="16.899999999999999" customHeight="1">
      <c r="A152" s="402" t="str">
        <f>IF('1042Bf Données de base trav.'!A148="","",'1042Bf Données de base trav.'!A148)</f>
        <v/>
      </c>
      <c r="B152" s="409" t="str">
        <f>IF('1042Bf Données de base trav.'!B148="","",'1042Bf Données de base trav.'!B148)</f>
        <v/>
      </c>
      <c r="C152" s="403" t="str">
        <f>IF('1042Bf Données de base trav.'!C148="","",'1042Bf Données de base trav.'!C148)</f>
        <v/>
      </c>
      <c r="D152" s="310" t="str">
        <f>IF('1042Bf Données de base trav.'!AJ148="","",'1042Bf Données de base trav.'!AJ148)</f>
        <v/>
      </c>
      <c r="E152" s="306" t="str">
        <f>IF('1042Bf Données de base trav.'!N148="","",'1042Bf Données de base trav.'!N148)</f>
        <v/>
      </c>
      <c r="F152" s="308" t="str">
        <f>IF('1042Bf Données de base trav.'!O148="","",'1042Bf Données de base trav.'!O148)</f>
        <v/>
      </c>
      <c r="G152" s="307" t="str">
        <f>IF('1042Bf Données de base trav.'!P148="","",'1042Bf Données de base trav.'!P148)</f>
        <v/>
      </c>
      <c r="H152" s="311" t="str">
        <f>IF('1042Bf Données de base trav.'!Q148="","",'1042Bf Données de base trav.'!Q148)</f>
        <v/>
      </c>
      <c r="I152" s="312" t="str">
        <f>IF('1042Bf Données de base trav.'!R148="","",'1042Bf Données de base trav.'!R148)</f>
        <v/>
      </c>
      <c r="J152" s="313" t="str">
        <f t="shared" si="52"/>
        <v/>
      </c>
      <c r="K152" s="314" t="str">
        <f t="shared" si="53"/>
        <v/>
      </c>
      <c r="L152" s="315" t="str">
        <f>IF('1042Bf Données de base trav.'!S148="","",'1042Bf Données de base trav.'!S148)</f>
        <v/>
      </c>
      <c r="M152" s="316" t="str">
        <f t="shared" si="69"/>
        <v/>
      </c>
      <c r="N152" s="317" t="str">
        <f t="shared" si="70"/>
        <v/>
      </c>
      <c r="O152" s="318" t="str">
        <f t="shared" si="71"/>
        <v/>
      </c>
      <c r="P152" s="319" t="str">
        <f t="shared" si="72"/>
        <v/>
      </c>
      <c r="Q152" s="309" t="str">
        <f t="shared" si="73"/>
        <v/>
      </c>
      <c r="R152" s="320" t="str">
        <f t="shared" si="74"/>
        <v/>
      </c>
      <c r="S152" s="317" t="str">
        <f t="shared" si="75"/>
        <v/>
      </c>
      <c r="T152" s="315" t="str">
        <f>IF(R152="","",MAX((O152-AR152)*'1042Af Demande'!$B$31,0))</f>
        <v/>
      </c>
      <c r="U152" s="321" t="str">
        <f t="shared" si="76"/>
        <v/>
      </c>
      <c r="V152" s="377"/>
      <c r="W152" s="378"/>
      <c r="X152" s="158" t="str">
        <f>IF('1042Bf Données de base trav.'!M148="","",'1042Bf Données de base trav.'!M148)</f>
        <v/>
      </c>
      <c r="Y152" s="379" t="str">
        <f t="shared" si="54"/>
        <v/>
      </c>
      <c r="Z152" s="380" t="str">
        <f>IF(A152="","",'1042Bf Données de base trav.'!Q148-'1042Bf Données de base trav.'!R148)</f>
        <v/>
      </c>
      <c r="AA152" s="380" t="str">
        <f t="shared" si="55"/>
        <v/>
      </c>
      <c r="AB152" s="381" t="str">
        <f t="shared" si="56"/>
        <v/>
      </c>
      <c r="AC152" s="381" t="str">
        <f t="shared" si="57"/>
        <v/>
      </c>
      <c r="AD152" s="381" t="str">
        <f t="shared" si="58"/>
        <v/>
      </c>
      <c r="AE152" s="382" t="str">
        <f t="shared" si="59"/>
        <v/>
      </c>
      <c r="AF152" s="382" t="str">
        <f>IF(K152="","",K152*AF$8 - MAX('1042Bf Données de base trav.'!S148-M152,0))</f>
        <v/>
      </c>
      <c r="AG152" s="382" t="str">
        <f t="shared" si="60"/>
        <v/>
      </c>
      <c r="AH152" s="382" t="str">
        <f t="shared" si="61"/>
        <v/>
      </c>
      <c r="AI152" s="382" t="str">
        <f t="shared" si="62"/>
        <v/>
      </c>
      <c r="AJ152" s="382" t="str">
        <f>IF(OR($C152="",K152="",O152=""),"",MAX(P152+'1042Bf Données de base trav.'!T148-O152,0))</f>
        <v/>
      </c>
      <c r="AK152" s="382" t="str">
        <f>IF('1042Bf Données de base trav.'!T148="","",'1042Bf Données de base trav.'!T148)</f>
        <v/>
      </c>
      <c r="AL152" s="382" t="str">
        <f t="shared" si="63"/>
        <v/>
      </c>
      <c r="AM152" s="383" t="str">
        <f t="shared" si="64"/>
        <v/>
      </c>
      <c r="AN152" s="384" t="str">
        <f t="shared" si="65"/>
        <v/>
      </c>
      <c r="AO152" s="382" t="str">
        <f t="shared" si="66"/>
        <v/>
      </c>
      <c r="AP152" s="382" t="str">
        <f>IF(E152="","",'1042Bf Données de base trav.'!P148)</f>
        <v/>
      </c>
      <c r="AQ152" s="385">
        <f>IF('1042Bf Données de base trav.'!Y148&gt;0,AG152,0)</f>
        <v>0</v>
      </c>
      <c r="AR152" s="386">
        <f>IF('1042Bf Données de base trav.'!Y148&gt;0,'1042Bf Données de base trav.'!T148,0)</f>
        <v>0</v>
      </c>
      <c r="AS152" s="382" t="str">
        <f t="shared" si="67"/>
        <v/>
      </c>
      <c r="AT152" s="382">
        <f>'1042Bf Données de base trav.'!P148</f>
        <v>0</v>
      </c>
      <c r="AU152" s="382">
        <f t="shared" si="68"/>
        <v>0</v>
      </c>
    </row>
    <row r="153" spans="1:47" s="57" customFormat="1" ht="16.899999999999999" customHeight="1">
      <c r="A153" s="402" t="str">
        <f>IF('1042Bf Données de base trav.'!A149="","",'1042Bf Données de base trav.'!A149)</f>
        <v/>
      </c>
      <c r="B153" s="409" t="str">
        <f>IF('1042Bf Données de base trav.'!B149="","",'1042Bf Données de base trav.'!B149)</f>
        <v/>
      </c>
      <c r="C153" s="403" t="str">
        <f>IF('1042Bf Données de base trav.'!C149="","",'1042Bf Données de base trav.'!C149)</f>
        <v/>
      </c>
      <c r="D153" s="310" t="str">
        <f>IF('1042Bf Données de base trav.'!AJ149="","",'1042Bf Données de base trav.'!AJ149)</f>
        <v/>
      </c>
      <c r="E153" s="306" t="str">
        <f>IF('1042Bf Données de base trav.'!N149="","",'1042Bf Données de base trav.'!N149)</f>
        <v/>
      </c>
      <c r="F153" s="308" t="str">
        <f>IF('1042Bf Données de base trav.'!O149="","",'1042Bf Données de base trav.'!O149)</f>
        <v/>
      </c>
      <c r="G153" s="307" t="str">
        <f>IF('1042Bf Données de base trav.'!P149="","",'1042Bf Données de base trav.'!P149)</f>
        <v/>
      </c>
      <c r="H153" s="311" t="str">
        <f>IF('1042Bf Données de base trav.'!Q149="","",'1042Bf Données de base trav.'!Q149)</f>
        <v/>
      </c>
      <c r="I153" s="312" t="str">
        <f>IF('1042Bf Données de base trav.'!R149="","",'1042Bf Données de base trav.'!R149)</f>
        <v/>
      </c>
      <c r="J153" s="313" t="str">
        <f t="shared" si="52"/>
        <v/>
      </c>
      <c r="K153" s="314" t="str">
        <f t="shared" si="53"/>
        <v/>
      </c>
      <c r="L153" s="315" t="str">
        <f>IF('1042Bf Données de base trav.'!S149="","",'1042Bf Données de base trav.'!S149)</f>
        <v/>
      </c>
      <c r="M153" s="316" t="str">
        <f t="shared" si="69"/>
        <v/>
      </c>
      <c r="N153" s="317" t="str">
        <f t="shared" si="70"/>
        <v/>
      </c>
      <c r="O153" s="318" t="str">
        <f t="shared" si="71"/>
        <v/>
      </c>
      <c r="P153" s="319" t="str">
        <f t="shared" si="72"/>
        <v/>
      </c>
      <c r="Q153" s="309" t="str">
        <f t="shared" si="73"/>
        <v/>
      </c>
      <c r="R153" s="320" t="str">
        <f t="shared" si="74"/>
        <v/>
      </c>
      <c r="S153" s="317" t="str">
        <f t="shared" si="75"/>
        <v/>
      </c>
      <c r="T153" s="315" t="str">
        <f>IF(R153="","",MAX((O153-AR153)*'1042Af Demande'!$B$31,0))</f>
        <v/>
      </c>
      <c r="U153" s="321" t="str">
        <f t="shared" si="76"/>
        <v/>
      </c>
      <c r="V153" s="377"/>
      <c r="W153" s="378"/>
      <c r="X153" s="158" t="str">
        <f>IF('1042Bf Données de base trav.'!M149="","",'1042Bf Données de base trav.'!M149)</f>
        <v/>
      </c>
      <c r="Y153" s="379" t="str">
        <f t="shared" si="54"/>
        <v/>
      </c>
      <c r="Z153" s="380" t="str">
        <f>IF(A153="","",'1042Bf Données de base trav.'!Q149-'1042Bf Données de base trav.'!R149)</f>
        <v/>
      </c>
      <c r="AA153" s="380" t="str">
        <f t="shared" si="55"/>
        <v/>
      </c>
      <c r="AB153" s="381" t="str">
        <f t="shared" si="56"/>
        <v/>
      </c>
      <c r="AC153" s="381" t="str">
        <f t="shared" si="57"/>
        <v/>
      </c>
      <c r="AD153" s="381" t="str">
        <f t="shared" si="58"/>
        <v/>
      </c>
      <c r="AE153" s="382" t="str">
        <f t="shared" si="59"/>
        <v/>
      </c>
      <c r="AF153" s="382" t="str">
        <f>IF(K153="","",K153*AF$8 - MAX('1042Bf Données de base trav.'!S149-M153,0))</f>
        <v/>
      </c>
      <c r="AG153" s="382" t="str">
        <f t="shared" si="60"/>
        <v/>
      </c>
      <c r="AH153" s="382" t="str">
        <f t="shared" si="61"/>
        <v/>
      </c>
      <c r="AI153" s="382" t="str">
        <f t="shared" si="62"/>
        <v/>
      </c>
      <c r="AJ153" s="382" t="str">
        <f>IF(OR($C153="",K153="",O153=""),"",MAX(P153+'1042Bf Données de base trav.'!T149-O153,0))</f>
        <v/>
      </c>
      <c r="AK153" s="382" t="str">
        <f>IF('1042Bf Données de base trav.'!T149="","",'1042Bf Données de base trav.'!T149)</f>
        <v/>
      </c>
      <c r="AL153" s="382" t="str">
        <f t="shared" si="63"/>
        <v/>
      </c>
      <c r="AM153" s="383" t="str">
        <f t="shared" si="64"/>
        <v/>
      </c>
      <c r="AN153" s="384" t="str">
        <f t="shared" si="65"/>
        <v/>
      </c>
      <c r="AO153" s="382" t="str">
        <f t="shared" si="66"/>
        <v/>
      </c>
      <c r="AP153" s="382" t="str">
        <f>IF(E153="","",'1042Bf Données de base trav.'!P149)</f>
        <v/>
      </c>
      <c r="AQ153" s="385">
        <f>IF('1042Bf Données de base trav.'!Y149&gt;0,AG153,0)</f>
        <v>0</v>
      </c>
      <c r="AR153" s="386">
        <f>IF('1042Bf Données de base trav.'!Y149&gt;0,'1042Bf Données de base trav.'!T149,0)</f>
        <v>0</v>
      </c>
      <c r="AS153" s="382" t="str">
        <f t="shared" si="67"/>
        <v/>
      </c>
      <c r="AT153" s="382">
        <f>'1042Bf Données de base trav.'!P149</f>
        <v>0</v>
      </c>
      <c r="AU153" s="382">
        <f t="shared" si="68"/>
        <v>0</v>
      </c>
    </row>
    <row r="154" spans="1:47" s="57" customFormat="1" ht="16.899999999999999" customHeight="1">
      <c r="A154" s="402" t="str">
        <f>IF('1042Bf Données de base trav.'!A150="","",'1042Bf Données de base trav.'!A150)</f>
        <v/>
      </c>
      <c r="B154" s="409" t="str">
        <f>IF('1042Bf Données de base trav.'!B150="","",'1042Bf Données de base trav.'!B150)</f>
        <v/>
      </c>
      <c r="C154" s="403" t="str">
        <f>IF('1042Bf Données de base trav.'!C150="","",'1042Bf Données de base trav.'!C150)</f>
        <v/>
      </c>
      <c r="D154" s="310" t="str">
        <f>IF('1042Bf Données de base trav.'!AJ150="","",'1042Bf Données de base trav.'!AJ150)</f>
        <v/>
      </c>
      <c r="E154" s="306" t="str">
        <f>IF('1042Bf Données de base trav.'!N150="","",'1042Bf Données de base trav.'!N150)</f>
        <v/>
      </c>
      <c r="F154" s="308" t="str">
        <f>IF('1042Bf Données de base trav.'!O150="","",'1042Bf Données de base trav.'!O150)</f>
        <v/>
      </c>
      <c r="G154" s="307" t="str">
        <f>IF('1042Bf Données de base trav.'!P150="","",'1042Bf Données de base trav.'!P150)</f>
        <v/>
      </c>
      <c r="H154" s="311" t="str">
        <f>IF('1042Bf Données de base trav.'!Q150="","",'1042Bf Données de base trav.'!Q150)</f>
        <v/>
      </c>
      <c r="I154" s="312" t="str">
        <f>IF('1042Bf Données de base trav.'!R150="","",'1042Bf Données de base trav.'!R150)</f>
        <v/>
      </c>
      <c r="J154" s="313" t="str">
        <f t="shared" si="52"/>
        <v/>
      </c>
      <c r="K154" s="314" t="str">
        <f t="shared" si="53"/>
        <v/>
      </c>
      <c r="L154" s="315" t="str">
        <f>IF('1042Bf Données de base trav.'!S150="","",'1042Bf Données de base trav.'!S150)</f>
        <v/>
      </c>
      <c r="M154" s="316" t="str">
        <f t="shared" si="69"/>
        <v/>
      </c>
      <c r="N154" s="317" t="str">
        <f t="shared" si="70"/>
        <v/>
      </c>
      <c r="O154" s="318" t="str">
        <f t="shared" si="71"/>
        <v/>
      </c>
      <c r="P154" s="319" t="str">
        <f t="shared" si="72"/>
        <v/>
      </c>
      <c r="Q154" s="309" t="str">
        <f t="shared" si="73"/>
        <v/>
      </c>
      <c r="R154" s="320" t="str">
        <f t="shared" si="74"/>
        <v/>
      </c>
      <c r="S154" s="317" t="str">
        <f t="shared" si="75"/>
        <v/>
      </c>
      <c r="T154" s="315" t="str">
        <f>IF(R154="","",MAX((O154-AR154)*'1042Af Demande'!$B$31,0))</f>
        <v/>
      </c>
      <c r="U154" s="321" t="str">
        <f t="shared" si="76"/>
        <v/>
      </c>
      <c r="V154" s="377"/>
      <c r="W154" s="378"/>
      <c r="X154" s="158" t="str">
        <f>IF('1042Bf Données de base trav.'!M150="","",'1042Bf Données de base trav.'!M150)</f>
        <v/>
      </c>
      <c r="Y154" s="379" t="str">
        <f t="shared" si="54"/>
        <v/>
      </c>
      <c r="Z154" s="380" t="str">
        <f>IF(A154="","",'1042Bf Données de base trav.'!Q150-'1042Bf Données de base trav.'!R150)</f>
        <v/>
      </c>
      <c r="AA154" s="380" t="str">
        <f t="shared" si="55"/>
        <v/>
      </c>
      <c r="AB154" s="381" t="str">
        <f t="shared" si="56"/>
        <v/>
      </c>
      <c r="AC154" s="381" t="str">
        <f t="shared" si="57"/>
        <v/>
      </c>
      <c r="AD154" s="381" t="str">
        <f t="shared" si="58"/>
        <v/>
      </c>
      <c r="AE154" s="382" t="str">
        <f t="shared" si="59"/>
        <v/>
      </c>
      <c r="AF154" s="382" t="str">
        <f>IF(K154="","",K154*AF$8 - MAX('1042Bf Données de base trav.'!S150-M154,0))</f>
        <v/>
      </c>
      <c r="AG154" s="382" t="str">
        <f t="shared" si="60"/>
        <v/>
      </c>
      <c r="AH154" s="382" t="str">
        <f t="shared" si="61"/>
        <v/>
      </c>
      <c r="AI154" s="382" t="str">
        <f t="shared" si="62"/>
        <v/>
      </c>
      <c r="AJ154" s="382" t="str">
        <f>IF(OR($C154="",K154="",O154=""),"",MAX(P154+'1042Bf Données de base trav.'!T150-O154,0))</f>
        <v/>
      </c>
      <c r="AK154" s="382" t="str">
        <f>IF('1042Bf Données de base trav.'!T150="","",'1042Bf Données de base trav.'!T150)</f>
        <v/>
      </c>
      <c r="AL154" s="382" t="str">
        <f t="shared" si="63"/>
        <v/>
      </c>
      <c r="AM154" s="383" t="str">
        <f t="shared" si="64"/>
        <v/>
      </c>
      <c r="AN154" s="384" t="str">
        <f t="shared" si="65"/>
        <v/>
      </c>
      <c r="AO154" s="382" t="str">
        <f t="shared" si="66"/>
        <v/>
      </c>
      <c r="AP154" s="382" t="str">
        <f>IF(E154="","",'1042Bf Données de base trav.'!P150)</f>
        <v/>
      </c>
      <c r="AQ154" s="385">
        <f>IF('1042Bf Données de base trav.'!Y150&gt;0,AG154,0)</f>
        <v>0</v>
      </c>
      <c r="AR154" s="386">
        <f>IF('1042Bf Données de base trav.'!Y150&gt;0,'1042Bf Données de base trav.'!T150,0)</f>
        <v>0</v>
      </c>
      <c r="AS154" s="382" t="str">
        <f t="shared" si="67"/>
        <v/>
      </c>
      <c r="AT154" s="382">
        <f>'1042Bf Données de base trav.'!P150</f>
        <v>0</v>
      </c>
      <c r="AU154" s="382">
        <f t="shared" si="68"/>
        <v>0</v>
      </c>
    </row>
    <row r="155" spans="1:47" s="57" customFormat="1" ht="16.899999999999999" customHeight="1">
      <c r="A155" s="402" t="str">
        <f>IF('1042Bf Données de base trav.'!A151="","",'1042Bf Données de base trav.'!A151)</f>
        <v/>
      </c>
      <c r="B155" s="409" t="str">
        <f>IF('1042Bf Données de base trav.'!B151="","",'1042Bf Données de base trav.'!B151)</f>
        <v/>
      </c>
      <c r="C155" s="403" t="str">
        <f>IF('1042Bf Données de base trav.'!C151="","",'1042Bf Données de base trav.'!C151)</f>
        <v/>
      </c>
      <c r="D155" s="310" t="str">
        <f>IF('1042Bf Données de base trav.'!AJ151="","",'1042Bf Données de base trav.'!AJ151)</f>
        <v/>
      </c>
      <c r="E155" s="306" t="str">
        <f>IF('1042Bf Données de base trav.'!N151="","",'1042Bf Données de base trav.'!N151)</f>
        <v/>
      </c>
      <c r="F155" s="308" t="str">
        <f>IF('1042Bf Données de base trav.'!O151="","",'1042Bf Données de base trav.'!O151)</f>
        <v/>
      </c>
      <c r="G155" s="307" t="str">
        <f>IF('1042Bf Données de base trav.'!P151="","",'1042Bf Données de base trav.'!P151)</f>
        <v/>
      </c>
      <c r="H155" s="311" t="str">
        <f>IF('1042Bf Données de base trav.'!Q151="","",'1042Bf Données de base trav.'!Q151)</f>
        <v/>
      </c>
      <c r="I155" s="312" t="str">
        <f>IF('1042Bf Données de base trav.'!R151="","",'1042Bf Données de base trav.'!R151)</f>
        <v/>
      </c>
      <c r="J155" s="313" t="str">
        <f t="shared" si="52"/>
        <v/>
      </c>
      <c r="K155" s="314" t="str">
        <f t="shared" si="53"/>
        <v/>
      </c>
      <c r="L155" s="315" t="str">
        <f>IF('1042Bf Données de base trav.'!S151="","",'1042Bf Données de base trav.'!S151)</f>
        <v/>
      </c>
      <c r="M155" s="316" t="str">
        <f t="shared" si="69"/>
        <v/>
      </c>
      <c r="N155" s="317" t="str">
        <f t="shared" si="70"/>
        <v/>
      </c>
      <c r="O155" s="318" t="str">
        <f t="shared" si="71"/>
        <v/>
      </c>
      <c r="P155" s="319" t="str">
        <f t="shared" si="72"/>
        <v/>
      </c>
      <c r="Q155" s="309" t="str">
        <f t="shared" si="73"/>
        <v/>
      </c>
      <c r="R155" s="320" t="str">
        <f t="shared" si="74"/>
        <v/>
      </c>
      <c r="S155" s="317" t="str">
        <f t="shared" si="75"/>
        <v/>
      </c>
      <c r="T155" s="315" t="str">
        <f>IF(R155="","",MAX((O155-AR155)*'1042Af Demande'!$B$31,0))</f>
        <v/>
      </c>
      <c r="U155" s="321" t="str">
        <f t="shared" si="76"/>
        <v/>
      </c>
      <c r="V155" s="377"/>
      <c r="W155" s="378"/>
      <c r="X155" s="158" t="str">
        <f>IF('1042Bf Données de base trav.'!M151="","",'1042Bf Données de base trav.'!M151)</f>
        <v/>
      </c>
      <c r="Y155" s="379" t="str">
        <f t="shared" si="54"/>
        <v/>
      </c>
      <c r="Z155" s="380" t="str">
        <f>IF(A155="","",'1042Bf Données de base trav.'!Q151-'1042Bf Données de base trav.'!R151)</f>
        <v/>
      </c>
      <c r="AA155" s="380" t="str">
        <f t="shared" si="55"/>
        <v/>
      </c>
      <c r="AB155" s="381" t="str">
        <f t="shared" si="56"/>
        <v/>
      </c>
      <c r="AC155" s="381" t="str">
        <f t="shared" si="57"/>
        <v/>
      </c>
      <c r="AD155" s="381" t="str">
        <f t="shared" si="58"/>
        <v/>
      </c>
      <c r="AE155" s="382" t="str">
        <f t="shared" si="59"/>
        <v/>
      </c>
      <c r="AF155" s="382" t="str">
        <f>IF(K155="","",K155*AF$8 - MAX('1042Bf Données de base trav.'!S151-M155,0))</f>
        <v/>
      </c>
      <c r="AG155" s="382" t="str">
        <f t="shared" si="60"/>
        <v/>
      </c>
      <c r="AH155" s="382" t="str">
        <f t="shared" si="61"/>
        <v/>
      </c>
      <c r="AI155" s="382" t="str">
        <f t="shared" si="62"/>
        <v/>
      </c>
      <c r="AJ155" s="382" t="str">
        <f>IF(OR($C155="",K155="",O155=""),"",MAX(P155+'1042Bf Données de base trav.'!T151-O155,0))</f>
        <v/>
      </c>
      <c r="AK155" s="382" t="str">
        <f>IF('1042Bf Données de base trav.'!T151="","",'1042Bf Données de base trav.'!T151)</f>
        <v/>
      </c>
      <c r="AL155" s="382" t="str">
        <f t="shared" si="63"/>
        <v/>
      </c>
      <c r="AM155" s="383" t="str">
        <f t="shared" si="64"/>
        <v/>
      </c>
      <c r="AN155" s="384" t="str">
        <f t="shared" si="65"/>
        <v/>
      </c>
      <c r="AO155" s="382" t="str">
        <f t="shared" si="66"/>
        <v/>
      </c>
      <c r="AP155" s="382" t="str">
        <f>IF(E155="","",'1042Bf Données de base trav.'!P151)</f>
        <v/>
      </c>
      <c r="AQ155" s="385">
        <f>IF('1042Bf Données de base trav.'!Y151&gt;0,AG155,0)</f>
        <v>0</v>
      </c>
      <c r="AR155" s="386">
        <f>IF('1042Bf Données de base trav.'!Y151&gt;0,'1042Bf Données de base trav.'!T151,0)</f>
        <v>0</v>
      </c>
      <c r="AS155" s="382" t="str">
        <f t="shared" si="67"/>
        <v/>
      </c>
      <c r="AT155" s="382">
        <f>'1042Bf Données de base trav.'!P151</f>
        <v>0</v>
      </c>
      <c r="AU155" s="382">
        <f t="shared" si="68"/>
        <v>0</v>
      </c>
    </row>
    <row r="156" spans="1:47" s="57" customFormat="1" ht="16.899999999999999" customHeight="1">
      <c r="A156" s="402" t="str">
        <f>IF('1042Bf Données de base trav.'!A152="","",'1042Bf Données de base trav.'!A152)</f>
        <v/>
      </c>
      <c r="B156" s="409" t="str">
        <f>IF('1042Bf Données de base trav.'!B152="","",'1042Bf Données de base trav.'!B152)</f>
        <v/>
      </c>
      <c r="C156" s="403" t="str">
        <f>IF('1042Bf Données de base trav.'!C152="","",'1042Bf Données de base trav.'!C152)</f>
        <v/>
      </c>
      <c r="D156" s="310" t="str">
        <f>IF('1042Bf Données de base trav.'!AJ152="","",'1042Bf Données de base trav.'!AJ152)</f>
        <v/>
      </c>
      <c r="E156" s="306" t="str">
        <f>IF('1042Bf Données de base trav.'!N152="","",'1042Bf Données de base trav.'!N152)</f>
        <v/>
      </c>
      <c r="F156" s="308" t="str">
        <f>IF('1042Bf Données de base trav.'!O152="","",'1042Bf Données de base trav.'!O152)</f>
        <v/>
      </c>
      <c r="G156" s="307" t="str">
        <f>IF('1042Bf Données de base trav.'!P152="","",'1042Bf Données de base trav.'!P152)</f>
        <v/>
      </c>
      <c r="H156" s="311" t="str">
        <f>IF('1042Bf Données de base trav.'!Q152="","",'1042Bf Données de base trav.'!Q152)</f>
        <v/>
      </c>
      <c r="I156" s="312" t="str">
        <f>IF('1042Bf Données de base trav.'!R152="","",'1042Bf Données de base trav.'!R152)</f>
        <v/>
      </c>
      <c r="J156" s="313" t="str">
        <f t="shared" si="52"/>
        <v/>
      </c>
      <c r="K156" s="314" t="str">
        <f t="shared" si="53"/>
        <v/>
      </c>
      <c r="L156" s="315" t="str">
        <f>IF('1042Bf Données de base trav.'!S152="","",'1042Bf Données de base trav.'!S152)</f>
        <v/>
      </c>
      <c r="M156" s="316" t="str">
        <f t="shared" si="69"/>
        <v/>
      </c>
      <c r="N156" s="317" t="str">
        <f t="shared" si="70"/>
        <v/>
      </c>
      <c r="O156" s="318" t="str">
        <f t="shared" si="71"/>
        <v/>
      </c>
      <c r="P156" s="319" t="str">
        <f t="shared" si="72"/>
        <v/>
      </c>
      <c r="Q156" s="309" t="str">
        <f t="shared" si="73"/>
        <v/>
      </c>
      <c r="R156" s="320" t="str">
        <f t="shared" si="74"/>
        <v/>
      </c>
      <c r="S156" s="317" t="str">
        <f t="shared" si="75"/>
        <v/>
      </c>
      <c r="T156" s="315" t="str">
        <f>IF(R156="","",MAX((O156-AR156)*'1042Af Demande'!$B$31,0))</f>
        <v/>
      </c>
      <c r="U156" s="321" t="str">
        <f t="shared" si="76"/>
        <v/>
      </c>
      <c r="V156" s="377"/>
      <c r="W156" s="378"/>
      <c r="X156" s="158" t="str">
        <f>IF('1042Bf Données de base trav.'!M152="","",'1042Bf Données de base trav.'!M152)</f>
        <v/>
      </c>
      <c r="Y156" s="379" t="str">
        <f t="shared" si="54"/>
        <v/>
      </c>
      <c r="Z156" s="380" t="str">
        <f>IF(A156="","",'1042Bf Données de base trav.'!Q152-'1042Bf Données de base trav.'!R152)</f>
        <v/>
      </c>
      <c r="AA156" s="380" t="str">
        <f t="shared" si="55"/>
        <v/>
      </c>
      <c r="AB156" s="381" t="str">
        <f t="shared" si="56"/>
        <v/>
      </c>
      <c r="AC156" s="381" t="str">
        <f t="shared" si="57"/>
        <v/>
      </c>
      <c r="AD156" s="381" t="str">
        <f t="shared" si="58"/>
        <v/>
      </c>
      <c r="AE156" s="382" t="str">
        <f t="shared" si="59"/>
        <v/>
      </c>
      <c r="AF156" s="382" t="str">
        <f>IF(K156="","",K156*AF$8 - MAX('1042Bf Données de base trav.'!S152-M156,0))</f>
        <v/>
      </c>
      <c r="AG156" s="382" t="str">
        <f t="shared" si="60"/>
        <v/>
      </c>
      <c r="AH156" s="382" t="str">
        <f t="shared" si="61"/>
        <v/>
      </c>
      <c r="AI156" s="382" t="str">
        <f t="shared" si="62"/>
        <v/>
      </c>
      <c r="AJ156" s="382" t="str">
        <f>IF(OR($C156="",K156="",O156=""),"",MAX(P156+'1042Bf Données de base trav.'!T152-O156,0))</f>
        <v/>
      </c>
      <c r="AK156" s="382" t="str">
        <f>IF('1042Bf Données de base trav.'!T152="","",'1042Bf Données de base trav.'!T152)</f>
        <v/>
      </c>
      <c r="AL156" s="382" t="str">
        <f t="shared" si="63"/>
        <v/>
      </c>
      <c r="AM156" s="383" t="str">
        <f t="shared" si="64"/>
        <v/>
      </c>
      <c r="AN156" s="384" t="str">
        <f t="shared" si="65"/>
        <v/>
      </c>
      <c r="AO156" s="382" t="str">
        <f t="shared" si="66"/>
        <v/>
      </c>
      <c r="AP156" s="382" t="str">
        <f>IF(E156="","",'1042Bf Données de base trav.'!P152)</f>
        <v/>
      </c>
      <c r="AQ156" s="385">
        <f>IF('1042Bf Données de base trav.'!Y152&gt;0,AG156,0)</f>
        <v>0</v>
      </c>
      <c r="AR156" s="386">
        <f>IF('1042Bf Données de base trav.'!Y152&gt;0,'1042Bf Données de base trav.'!T152,0)</f>
        <v>0</v>
      </c>
      <c r="AS156" s="382" t="str">
        <f t="shared" si="67"/>
        <v/>
      </c>
      <c r="AT156" s="382">
        <f>'1042Bf Données de base trav.'!P152</f>
        <v>0</v>
      </c>
      <c r="AU156" s="382">
        <f t="shared" si="68"/>
        <v>0</v>
      </c>
    </row>
    <row r="157" spans="1:47" s="57" customFormat="1" ht="16.899999999999999" customHeight="1">
      <c r="A157" s="402" t="str">
        <f>IF('1042Bf Données de base trav.'!A153="","",'1042Bf Données de base trav.'!A153)</f>
        <v/>
      </c>
      <c r="B157" s="409" t="str">
        <f>IF('1042Bf Données de base trav.'!B153="","",'1042Bf Données de base trav.'!B153)</f>
        <v/>
      </c>
      <c r="C157" s="403" t="str">
        <f>IF('1042Bf Données de base trav.'!C153="","",'1042Bf Données de base trav.'!C153)</f>
        <v/>
      </c>
      <c r="D157" s="310" t="str">
        <f>IF('1042Bf Données de base trav.'!AJ153="","",'1042Bf Données de base trav.'!AJ153)</f>
        <v/>
      </c>
      <c r="E157" s="306" t="str">
        <f>IF('1042Bf Données de base trav.'!N153="","",'1042Bf Données de base trav.'!N153)</f>
        <v/>
      </c>
      <c r="F157" s="308" t="str">
        <f>IF('1042Bf Données de base trav.'!O153="","",'1042Bf Données de base trav.'!O153)</f>
        <v/>
      </c>
      <c r="G157" s="307" t="str">
        <f>IF('1042Bf Données de base trav.'!P153="","",'1042Bf Données de base trav.'!P153)</f>
        <v/>
      </c>
      <c r="H157" s="311" t="str">
        <f>IF('1042Bf Données de base trav.'!Q153="","",'1042Bf Données de base trav.'!Q153)</f>
        <v/>
      </c>
      <c r="I157" s="312" t="str">
        <f>IF('1042Bf Données de base trav.'!R153="","",'1042Bf Données de base trav.'!R153)</f>
        <v/>
      </c>
      <c r="J157" s="313" t="str">
        <f t="shared" si="52"/>
        <v/>
      </c>
      <c r="K157" s="314" t="str">
        <f t="shared" si="53"/>
        <v/>
      </c>
      <c r="L157" s="315" t="str">
        <f>IF('1042Bf Données de base trav.'!S153="","",'1042Bf Données de base trav.'!S153)</f>
        <v/>
      </c>
      <c r="M157" s="316" t="str">
        <f t="shared" si="69"/>
        <v/>
      </c>
      <c r="N157" s="317" t="str">
        <f t="shared" si="70"/>
        <v/>
      </c>
      <c r="O157" s="318" t="str">
        <f t="shared" si="71"/>
        <v/>
      </c>
      <c r="P157" s="319" t="str">
        <f t="shared" si="72"/>
        <v/>
      </c>
      <c r="Q157" s="309" t="str">
        <f t="shared" si="73"/>
        <v/>
      </c>
      <c r="R157" s="320" t="str">
        <f t="shared" si="74"/>
        <v/>
      </c>
      <c r="S157" s="317" t="str">
        <f t="shared" si="75"/>
        <v/>
      </c>
      <c r="T157" s="315" t="str">
        <f>IF(R157="","",MAX((O157-AR157)*'1042Af Demande'!$B$31,0))</f>
        <v/>
      </c>
      <c r="U157" s="321" t="str">
        <f t="shared" si="76"/>
        <v/>
      </c>
      <c r="V157" s="377"/>
      <c r="W157" s="378"/>
      <c r="X157" s="158" t="str">
        <f>IF('1042Bf Données de base trav.'!M153="","",'1042Bf Données de base trav.'!M153)</f>
        <v/>
      </c>
      <c r="Y157" s="379" t="str">
        <f t="shared" si="54"/>
        <v/>
      </c>
      <c r="Z157" s="380" t="str">
        <f>IF(A157="","",'1042Bf Données de base trav.'!Q153-'1042Bf Données de base trav.'!R153)</f>
        <v/>
      </c>
      <c r="AA157" s="380" t="str">
        <f t="shared" si="55"/>
        <v/>
      </c>
      <c r="AB157" s="381" t="str">
        <f t="shared" si="56"/>
        <v/>
      </c>
      <c r="AC157" s="381" t="str">
        <f t="shared" si="57"/>
        <v/>
      </c>
      <c r="AD157" s="381" t="str">
        <f t="shared" si="58"/>
        <v/>
      </c>
      <c r="AE157" s="382" t="str">
        <f t="shared" si="59"/>
        <v/>
      </c>
      <c r="AF157" s="382" t="str">
        <f>IF(K157="","",K157*AF$8 - MAX('1042Bf Données de base trav.'!S153-M157,0))</f>
        <v/>
      </c>
      <c r="AG157" s="382" t="str">
        <f t="shared" si="60"/>
        <v/>
      </c>
      <c r="AH157" s="382" t="str">
        <f t="shared" si="61"/>
        <v/>
      </c>
      <c r="AI157" s="382" t="str">
        <f t="shared" si="62"/>
        <v/>
      </c>
      <c r="AJ157" s="382" t="str">
        <f>IF(OR($C157="",K157="",O157=""),"",MAX(P157+'1042Bf Données de base trav.'!T153-O157,0))</f>
        <v/>
      </c>
      <c r="AK157" s="382" t="str">
        <f>IF('1042Bf Données de base trav.'!T153="","",'1042Bf Données de base trav.'!T153)</f>
        <v/>
      </c>
      <c r="AL157" s="382" t="str">
        <f t="shared" si="63"/>
        <v/>
      </c>
      <c r="AM157" s="383" t="str">
        <f t="shared" si="64"/>
        <v/>
      </c>
      <c r="AN157" s="384" t="str">
        <f t="shared" si="65"/>
        <v/>
      </c>
      <c r="AO157" s="382" t="str">
        <f t="shared" si="66"/>
        <v/>
      </c>
      <c r="AP157" s="382" t="str">
        <f>IF(E157="","",'1042Bf Données de base trav.'!P153)</f>
        <v/>
      </c>
      <c r="AQ157" s="385">
        <f>IF('1042Bf Données de base trav.'!Y153&gt;0,AG157,0)</f>
        <v>0</v>
      </c>
      <c r="AR157" s="386">
        <f>IF('1042Bf Données de base trav.'!Y153&gt;0,'1042Bf Données de base trav.'!T153,0)</f>
        <v>0</v>
      </c>
      <c r="AS157" s="382" t="str">
        <f t="shared" si="67"/>
        <v/>
      </c>
      <c r="AT157" s="382">
        <f>'1042Bf Données de base trav.'!P153</f>
        <v>0</v>
      </c>
      <c r="AU157" s="382">
        <f t="shared" si="68"/>
        <v>0</v>
      </c>
    </row>
    <row r="158" spans="1:47" s="57" customFormat="1" ht="16.899999999999999" customHeight="1">
      <c r="A158" s="402" t="str">
        <f>IF('1042Bf Données de base trav.'!A154="","",'1042Bf Données de base trav.'!A154)</f>
        <v/>
      </c>
      <c r="B158" s="409" t="str">
        <f>IF('1042Bf Données de base trav.'!B154="","",'1042Bf Données de base trav.'!B154)</f>
        <v/>
      </c>
      <c r="C158" s="403" t="str">
        <f>IF('1042Bf Données de base trav.'!C154="","",'1042Bf Données de base trav.'!C154)</f>
        <v/>
      </c>
      <c r="D158" s="310" t="str">
        <f>IF('1042Bf Données de base trav.'!AJ154="","",'1042Bf Données de base trav.'!AJ154)</f>
        <v/>
      </c>
      <c r="E158" s="306" t="str">
        <f>IF('1042Bf Données de base trav.'!N154="","",'1042Bf Données de base trav.'!N154)</f>
        <v/>
      </c>
      <c r="F158" s="308" t="str">
        <f>IF('1042Bf Données de base trav.'!O154="","",'1042Bf Données de base trav.'!O154)</f>
        <v/>
      </c>
      <c r="G158" s="307" t="str">
        <f>IF('1042Bf Données de base trav.'!P154="","",'1042Bf Données de base trav.'!P154)</f>
        <v/>
      </c>
      <c r="H158" s="311" t="str">
        <f>IF('1042Bf Données de base trav.'!Q154="","",'1042Bf Données de base trav.'!Q154)</f>
        <v/>
      </c>
      <c r="I158" s="312" t="str">
        <f>IF('1042Bf Données de base trav.'!R154="","",'1042Bf Données de base trav.'!R154)</f>
        <v/>
      </c>
      <c r="J158" s="313" t="str">
        <f t="shared" si="52"/>
        <v/>
      </c>
      <c r="K158" s="314" t="str">
        <f t="shared" si="53"/>
        <v/>
      </c>
      <c r="L158" s="315" t="str">
        <f>IF('1042Bf Données de base trav.'!S154="","",'1042Bf Données de base trav.'!S154)</f>
        <v/>
      </c>
      <c r="M158" s="316" t="str">
        <f t="shared" si="69"/>
        <v/>
      </c>
      <c r="N158" s="317" t="str">
        <f t="shared" si="70"/>
        <v/>
      </c>
      <c r="O158" s="318" t="str">
        <f t="shared" si="71"/>
        <v/>
      </c>
      <c r="P158" s="319" t="str">
        <f t="shared" si="72"/>
        <v/>
      </c>
      <c r="Q158" s="309" t="str">
        <f t="shared" si="73"/>
        <v/>
      </c>
      <c r="R158" s="320" t="str">
        <f t="shared" si="74"/>
        <v/>
      </c>
      <c r="S158" s="317" t="str">
        <f t="shared" si="75"/>
        <v/>
      </c>
      <c r="T158" s="315" t="str">
        <f>IF(R158="","",MAX((O158-AR158)*'1042Af Demande'!$B$31,0))</f>
        <v/>
      </c>
      <c r="U158" s="321" t="str">
        <f t="shared" si="76"/>
        <v/>
      </c>
      <c r="V158" s="377"/>
      <c r="W158" s="378"/>
      <c r="X158" s="158" t="str">
        <f>IF('1042Bf Données de base trav.'!M154="","",'1042Bf Données de base trav.'!M154)</f>
        <v/>
      </c>
      <c r="Y158" s="379" t="str">
        <f t="shared" si="54"/>
        <v/>
      </c>
      <c r="Z158" s="380" t="str">
        <f>IF(A158="","",'1042Bf Données de base trav.'!Q154-'1042Bf Données de base trav.'!R154)</f>
        <v/>
      </c>
      <c r="AA158" s="380" t="str">
        <f t="shared" si="55"/>
        <v/>
      </c>
      <c r="AB158" s="381" t="str">
        <f t="shared" si="56"/>
        <v/>
      </c>
      <c r="AC158" s="381" t="str">
        <f t="shared" si="57"/>
        <v/>
      </c>
      <c r="AD158" s="381" t="str">
        <f t="shared" si="58"/>
        <v/>
      </c>
      <c r="AE158" s="382" t="str">
        <f t="shared" si="59"/>
        <v/>
      </c>
      <c r="AF158" s="382" t="str">
        <f>IF(K158="","",K158*AF$8 - MAX('1042Bf Données de base trav.'!S154-M158,0))</f>
        <v/>
      </c>
      <c r="AG158" s="382" t="str">
        <f t="shared" si="60"/>
        <v/>
      </c>
      <c r="AH158" s="382" t="str">
        <f t="shared" si="61"/>
        <v/>
      </c>
      <c r="AI158" s="382" t="str">
        <f t="shared" si="62"/>
        <v/>
      </c>
      <c r="AJ158" s="382" t="str">
        <f>IF(OR($C158="",K158="",O158=""),"",MAX(P158+'1042Bf Données de base trav.'!T154-O158,0))</f>
        <v/>
      </c>
      <c r="AK158" s="382" t="str">
        <f>IF('1042Bf Données de base trav.'!T154="","",'1042Bf Données de base trav.'!T154)</f>
        <v/>
      </c>
      <c r="AL158" s="382" t="str">
        <f t="shared" si="63"/>
        <v/>
      </c>
      <c r="AM158" s="383" t="str">
        <f t="shared" si="64"/>
        <v/>
      </c>
      <c r="AN158" s="384" t="str">
        <f t="shared" si="65"/>
        <v/>
      </c>
      <c r="AO158" s="382" t="str">
        <f t="shared" si="66"/>
        <v/>
      </c>
      <c r="AP158" s="382" t="str">
        <f>IF(E158="","",'1042Bf Données de base trav.'!P154)</f>
        <v/>
      </c>
      <c r="AQ158" s="385">
        <f>IF('1042Bf Données de base trav.'!Y154&gt;0,AG158,0)</f>
        <v>0</v>
      </c>
      <c r="AR158" s="386">
        <f>IF('1042Bf Données de base trav.'!Y154&gt;0,'1042Bf Données de base trav.'!T154,0)</f>
        <v>0</v>
      </c>
      <c r="AS158" s="382" t="str">
        <f t="shared" si="67"/>
        <v/>
      </c>
      <c r="AT158" s="382">
        <f>'1042Bf Données de base trav.'!P154</f>
        <v>0</v>
      </c>
      <c r="AU158" s="382">
        <f t="shared" si="68"/>
        <v>0</v>
      </c>
    </row>
    <row r="159" spans="1:47" s="57" customFormat="1" ht="16.899999999999999" customHeight="1">
      <c r="A159" s="402" t="str">
        <f>IF('1042Bf Données de base trav.'!A155="","",'1042Bf Données de base trav.'!A155)</f>
        <v/>
      </c>
      <c r="B159" s="409" t="str">
        <f>IF('1042Bf Données de base trav.'!B155="","",'1042Bf Données de base trav.'!B155)</f>
        <v/>
      </c>
      <c r="C159" s="403" t="str">
        <f>IF('1042Bf Données de base trav.'!C155="","",'1042Bf Données de base trav.'!C155)</f>
        <v/>
      </c>
      <c r="D159" s="310" t="str">
        <f>IF('1042Bf Données de base trav.'!AJ155="","",'1042Bf Données de base trav.'!AJ155)</f>
        <v/>
      </c>
      <c r="E159" s="306" t="str">
        <f>IF('1042Bf Données de base trav.'!N155="","",'1042Bf Données de base trav.'!N155)</f>
        <v/>
      </c>
      <c r="F159" s="308" t="str">
        <f>IF('1042Bf Données de base trav.'!O155="","",'1042Bf Données de base trav.'!O155)</f>
        <v/>
      </c>
      <c r="G159" s="307" t="str">
        <f>IF('1042Bf Données de base trav.'!P155="","",'1042Bf Données de base trav.'!P155)</f>
        <v/>
      </c>
      <c r="H159" s="311" t="str">
        <f>IF('1042Bf Données de base trav.'!Q155="","",'1042Bf Données de base trav.'!Q155)</f>
        <v/>
      </c>
      <c r="I159" s="312" t="str">
        <f>IF('1042Bf Données de base trav.'!R155="","",'1042Bf Données de base trav.'!R155)</f>
        <v/>
      </c>
      <c r="J159" s="313" t="str">
        <f t="shared" si="52"/>
        <v/>
      </c>
      <c r="K159" s="314" t="str">
        <f t="shared" si="53"/>
        <v/>
      </c>
      <c r="L159" s="315" t="str">
        <f>IF('1042Bf Données de base trav.'!S155="","",'1042Bf Données de base trav.'!S155)</f>
        <v/>
      </c>
      <c r="M159" s="316" t="str">
        <f t="shared" si="69"/>
        <v/>
      </c>
      <c r="N159" s="317" t="str">
        <f t="shared" si="70"/>
        <v/>
      </c>
      <c r="O159" s="318" t="str">
        <f t="shared" si="71"/>
        <v/>
      </c>
      <c r="P159" s="319" t="str">
        <f t="shared" si="72"/>
        <v/>
      </c>
      <c r="Q159" s="309" t="str">
        <f t="shared" si="73"/>
        <v/>
      </c>
      <c r="R159" s="320" t="str">
        <f t="shared" si="74"/>
        <v/>
      </c>
      <c r="S159" s="317" t="str">
        <f t="shared" si="75"/>
        <v/>
      </c>
      <c r="T159" s="315" t="str">
        <f>IF(R159="","",MAX((O159-AR159)*'1042Af Demande'!$B$31,0))</f>
        <v/>
      </c>
      <c r="U159" s="321" t="str">
        <f t="shared" si="76"/>
        <v/>
      </c>
      <c r="V159" s="377"/>
      <c r="W159" s="378"/>
      <c r="X159" s="158" t="str">
        <f>IF('1042Bf Données de base trav.'!M155="","",'1042Bf Données de base trav.'!M155)</f>
        <v/>
      </c>
      <c r="Y159" s="379" t="str">
        <f t="shared" si="54"/>
        <v/>
      </c>
      <c r="Z159" s="380" t="str">
        <f>IF(A159="","",'1042Bf Données de base trav.'!Q155-'1042Bf Données de base trav.'!R155)</f>
        <v/>
      </c>
      <c r="AA159" s="380" t="str">
        <f t="shared" si="55"/>
        <v/>
      </c>
      <c r="AB159" s="381" t="str">
        <f t="shared" si="56"/>
        <v/>
      </c>
      <c r="AC159" s="381" t="str">
        <f t="shared" si="57"/>
        <v/>
      </c>
      <c r="AD159" s="381" t="str">
        <f t="shared" si="58"/>
        <v/>
      </c>
      <c r="AE159" s="382" t="str">
        <f t="shared" si="59"/>
        <v/>
      </c>
      <c r="AF159" s="382" t="str">
        <f>IF(K159="","",K159*AF$8 - MAX('1042Bf Données de base trav.'!S155-M159,0))</f>
        <v/>
      </c>
      <c r="AG159" s="382" t="str">
        <f t="shared" si="60"/>
        <v/>
      </c>
      <c r="AH159" s="382" t="str">
        <f t="shared" si="61"/>
        <v/>
      </c>
      <c r="AI159" s="382" t="str">
        <f t="shared" si="62"/>
        <v/>
      </c>
      <c r="AJ159" s="382" t="str">
        <f>IF(OR($C159="",K159="",O159=""),"",MAX(P159+'1042Bf Données de base trav.'!T155-O159,0))</f>
        <v/>
      </c>
      <c r="AK159" s="382" t="str">
        <f>IF('1042Bf Données de base trav.'!T155="","",'1042Bf Données de base trav.'!T155)</f>
        <v/>
      </c>
      <c r="AL159" s="382" t="str">
        <f t="shared" si="63"/>
        <v/>
      </c>
      <c r="AM159" s="383" t="str">
        <f t="shared" si="64"/>
        <v/>
      </c>
      <c r="AN159" s="384" t="str">
        <f t="shared" si="65"/>
        <v/>
      </c>
      <c r="AO159" s="382" t="str">
        <f t="shared" si="66"/>
        <v/>
      </c>
      <c r="AP159" s="382" t="str">
        <f>IF(E159="","",'1042Bf Données de base trav.'!P155)</f>
        <v/>
      </c>
      <c r="AQ159" s="385">
        <f>IF('1042Bf Données de base trav.'!Y155&gt;0,AG159,0)</f>
        <v>0</v>
      </c>
      <c r="AR159" s="386">
        <f>IF('1042Bf Données de base trav.'!Y155&gt;0,'1042Bf Données de base trav.'!T155,0)</f>
        <v>0</v>
      </c>
      <c r="AS159" s="382" t="str">
        <f t="shared" si="67"/>
        <v/>
      </c>
      <c r="AT159" s="382">
        <f>'1042Bf Données de base trav.'!P155</f>
        <v>0</v>
      </c>
      <c r="AU159" s="382">
        <f t="shared" si="68"/>
        <v>0</v>
      </c>
    </row>
    <row r="160" spans="1:47" s="57" customFormat="1" ht="16.899999999999999" customHeight="1">
      <c r="A160" s="402" t="str">
        <f>IF('1042Bf Données de base trav.'!A156="","",'1042Bf Données de base trav.'!A156)</f>
        <v/>
      </c>
      <c r="B160" s="409" t="str">
        <f>IF('1042Bf Données de base trav.'!B156="","",'1042Bf Données de base trav.'!B156)</f>
        <v/>
      </c>
      <c r="C160" s="403" t="str">
        <f>IF('1042Bf Données de base trav.'!C156="","",'1042Bf Données de base trav.'!C156)</f>
        <v/>
      </c>
      <c r="D160" s="310" t="str">
        <f>IF('1042Bf Données de base trav.'!AJ156="","",'1042Bf Données de base trav.'!AJ156)</f>
        <v/>
      </c>
      <c r="E160" s="306" t="str">
        <f>IF('1042Bf Données de base trav.'!N156="","",'1042Bf Données de base trav.'!N156)</f>
        <v/>
      </c>
      <c r="F160" s="308" t="str">
        <f>IF('1042Bf Données de base trav.'!O156="","",'1042Bf Données de base trav.'!O156)</f>
        <v/>
      </c>
      <c r="G160" s="307" t="str">
        <f>IF('1042Bf Données de base trav.'!P156="","",'1042Bf Données de base trav.'!P156)</f>
        <v/>
      </c>
      <c r="H160" s="311" t="str">
        <f>IF('1042Bf Données de base trav.'!Q156="","",'1042Bf Données de base trav.'!Q156)</f>
        <v/>
      </c>
      <c r="I160" s="312" t="str">
        <f>IF('1042Bf Données de base trav.'!R156="","",'1042Bf Données de base trav.'!R156)</f>
        <v/>
      </c>
      <c r="J160" s="313" t="str">
        <f t="shared" si="52"/>
        <v/>
      </c>
      <c r="K160" s="314" t="str">
        <f t="shared" si="53"/>
        <v/>
      </c>
      <c r="L160" s="315" t="str">
        <f>IF('1042Bf Données de base trav.'!S156="","",'1042Bf Données de base trav.'!S156)</f>
        <v/>
      </c>
      <c r="M160" s="316" t="str">
        <f t="shared" si="69"/>
        <v/>
      </c>
      <c r="N160" s="317" t="str">
        <f t="shared" si="70"/>
        <v/>
      </c>
      <c r="O160" s="318" t="str">
        <f t="shared" si="71"/>
        <v/>
      </c>
      <c r="P160" s="319" t="str">
        <f t="shared" si="72"/>
        <v/>
      </c>
      <c r="Q160" s="309" t="str">
        <f t="shared" si="73"/>
        <v/>
      </c>
      <c r="R160" s="320" t="str">
        <f t="shared" si="74"/>
        <v/>
      </c>
      <c r="S160" s="317" t="str">
        <f t="shared" si="75"/>
        <v/>
      </c>
      <c r="T160" s="315" t="str">
        <f>IF(R160="","",MAX((O160-AR160)*'1042Af Demande'!$B$31,0))</f>
        <v/>
      </c>
      <c r="U160" s="321" t="str">
        <f t="shared" si="76"/>
        <v/>
      </c>
      <c r="V160" s="377"/>
      <c r="W160" s="378"/>
      <c r="X160" s="158" t="str">
        <f>IF('1042Bf Données de base trav.'!M156="","",'1042Bf Données de base trav.'!M156)</f>
        <v/>
      </c>
      <c r="Y160" s="379" t="str">
        <f t="shared" si="54"/>
        <v/>
      </c>
      <c r="Z160" s="380" t="str">
        <f>IF(A160="","",'1042Bf Données de base trav.'!Q156-'1042Bf Données de base trav.'!R156)</f>
        <v/>
      </c>
      <c r="AA160" s="380" t="str">
        <f t="shared" si="55"/>
        <v/>
      </c>
      <c r="AB160" s="381" t="str">
        <f t="shared" si="56"/>
        <v/>
      </c>
      <c r="AC160" s="381" t="str">
        <f t="shared" si="57"/>
        <v/>
      </c>
      <c r="AD160" s="381" t="str">
        <f t="shared" si="58"/>
        <v/>
      </c>
      <c r="AE160" s="382" t="str">
        <f t="shared" si="59"/>
        <v/>
      </c>
      <c r="AF160" s="382" t="str">
        <f>IF(K160="","",K160*AF$8 - MAX('1042Bf Données de base trav.'!S156-M160,0))</f>
        <v/>
      </c>
      <c r="AG160" s="382" t="str">
        <f t="shared" si="60"/>
        <v/>
      </c>
      <c r="AH160" s="382" t="str">
        <f t="shared" si="61"/>
        <v/>
      </c>
      <c r="AI160" s="382" t="str">
        <f t="shared" si="62"/>
        <v/>
      </c>
      <c r="AJ160" s="382" t="str">
        <f>IF(OR($C160="",K160="",O160=""),"",MAX(P160+'1042Bf Données de base trav.'!T156-O160,0))</f>
        <v/>
      </c>
      <c r="AK160" s="382" t="str">
        <f>IF('1042Bf Données de base trav.'!T156="","",'1042Bf Données de base trav.'!T156)</f>
        <v/>
      </c>
      <c r="AL160" s="382" t="str">
        <f t="shared" si="63"/>
        <v/>
      </c>
      <c r="AM160" s="383" t="str">
        <f t="shared" si="64"/>
        <v/>
      </c>
      <c r="AN160" s="384" t="str">
        <f t="shared" si="65"/>
        <v/>
      </c>
      <c r="AO160" s="382" t="str">
        <f t="shared" si="66"/>
        <v/>
      </c>
      <c r="AP160" s="382" t="str">
        <f>IF(E160="","",'1042Bf Données de base trav.'!P156)</f>
        <v/>
      </c>
      <c r="AQ160" s="385">
        <f>IF('1042Bf Données de base trav.'!Y156&gt;0,AG160,0)</f>
        <v>0</v>
      </c>
      <c r="AR160" s="386">
        <f>IF('1042Bf Données de base trav.'!Y156&gt;0,'1042Bf Données de base trav.'!T156,0)</f>
        <v>0</v>
      </c>
      <c r="AS160" s="382" t="str">
        <f t="shared" si="67"/>
        <v/>
      </c>
      <c r="AT160" s="382">
        <f>'1042Bf Données de base trav.'!P156</f>
        <v>0</v>
      </c>
      <c r="AU160" s="382">
        <f t="shared" si="68"/>
        <v>0</v>
      </c>
    </row>
    <row r="161" spans="1:47" s="57" customFormat="1" ht="16.899999999999999" customHeight="1">
      <c r="A161" s="402" t="str">
        <f>IF('1042Bf Données de base trav.'!A157="","",'1042Bf Données de base trav.'!A157)</f>
        <v/>
      </c>
      <c r="B161" s="409" t="str">
        <f>IF('1042Bf Données de base trav.'!B157="","",'1042Bf Données de base trav.'!B157)</f>
        <v/>
      </c>
      <c r="C161" s="403" t="str">
        <f>IF('1042Bf Données de base trav.'!C157="","",'1042Bf Données de base trav.'!C157)</f>
        <v/>
      </c>
      <c r="D161" s="310" t="str">
        <f>IF('1042Bf Données de base trav.'!AJ157="","",'1042Bf Données de base trav.'!AJ157)</f>
        <v/>
      </c>
      <c r="E161" s="306" t="str">
        <f>IF('1042Bf Données de base trav.'!N157="","",'1042Bf Données de base trav.'!N157)</f>
        <v/>
      </c>
      <c r="F161" s="308" t="str">
        <f>IF('1042Bf Données de base trav.'!O157="","",'1042Bf Données de base trav.'!O157)</f>
        <v/>
      </c>
      <c r="G161" s="307" t="str">
        <f>IF('1042Bf Données de base trav.'!P157="","",'1042Bf Données de base trav.'!P157)</f>
        <v/>
      </c>
      <c r="H161" s="311" t="str">
        <f>IF('1042Bf Données de base trav.'!Q157="","",'1042Bf Données de base trav.'!Q157)</f>
        <v/>
      </c>
      <c r="I161" s="312" t="str">
        <f>IF('1042Bf Données de base trav.'!R157="","",'1042Bf Données de base trav.'!R157)</f>
        <v/>
      </c>
      <c r="J161" s="313" t="str">
        <f t="shared" si="52"/>
        <v/>
      </c>
      <c r="K161" s="314" t="str">
        <f t="shared" si="53"/>
        <v/>
      </c>
      <c r="L161" s="315" t="str">
        <f>IF('1042Bf Données de base trav.'!S157="","",'1042Bf Données de base trav.'!S157)</f>
        <v/>
      </c>
      <c r="M161" s="316" t="str">
        <f t="shared" si="69"/>
        <v/>
      </c>
      <c r="N161" s="317" t="str">
        <f t="shared" si="70"/>
        <v/>
      </c>
      <c r="O161" s="318" t="str">
        <f t="shared" si="71"/>
        <v/>
      </c>
      <c r="P161" s="319" t="str">
        <f t="shared" si="72"/>
        <v/>
      </c>
      <c r="Q161" s="309" t="str">
        <f t="shared" si="73"/>
        <v/>
      </c>
      <c r="R161" s="320" t="str">
        <f t="shared" si="74"/>
        <v/>
      </c>
      <c r="S161" s="317" t="str">
        <f t="shared" si="75"/>
        <v/>
      </c>
      <c r="T161" s="315" t="str">
        <f>IF(R161="","",MAX((O161-AR161)*'1042Af Demande'!$B$31,0))</f>
        <v/>
      </c>
      <c r="U161" s="321" t="str">
        <f t="shared" si="76"/>
        <v/>
      </c>
      <c r="V161" s="377"/>
      <c r="W161" s="378"/>
      <c r="X161" s="158" t="str">
        <f>IF('1042Bf Données de base trav.'!M157="","",'1042Bf Données de base trav.'!M157)</f>
        <v/>
      </c>
      <c r="Y161" s="379" t="str">
        <f t="shared" si="54"/>
        <v/>
      </c>
      <c r="Z161" s="380" t="str">
        <f>IF(A161="","",'1042Bf Données de base trav.'!Q157-'1042Bf Données de base trav.'!R157)</f>
        <v/>
      </c>
      <c r="AA161" s="380" t="str">
        <f t="shared" si="55"/>
        <v/>
      </c>
      <c r="AB161" s="381" t="str">
        <f t="shared" si="56"/>
        <v/>
      </c>
      <c r="AC161" s="381" t="str">
        <f t="shared" si="57"/>
        <v/>
      </c>
      <c r="AD161" s="381" t="str">
        <f t="shared" si="58"/>
        <v/>
      </c>
      <c r="AE161" s="382" t="str">
        <f t="shared" si="59"/>
        <v/>
      </c>
      <c r="AF161" s="382" t="str">
        <f>IF(K161="","",K161*AF$8 - MAX('1042Bf Données de base trav.'!S157-M161,0))</f>
        <v/>
      </c>
      <c r="AG161" s="382" t="str">
        <f t="shared" si="60"/>
        <v/>
      </c>
      <c r="AH161" s="382" t="str">
        <f t="shared" si="61"/>
        <v/>
      </c>
      <c r="AI161" s="382" t="str">
        <f t="shared" si="62"/>
        <v/>
      </c>
      <c r="AJ161" s="382" t="str">
        <f>IF(OR($C161="",K161="",O161=""),"",MAX(P161+'1042Bf Données de base trav.'!T157-O161,0))</f>
        <v/>
      </c>
      <c r="AK161" s="382" t="str">
        <f>IF('1042Bf Données de base trav.'!T157="","",'1042Bf Données de base trav.'!T157)</f>
        <v/>
      </c>
      <c r="AL161" s="382" t="str">
        <f t="shared" si="63"/>
        <v/>
      </c>
      <c r="AM161" s="383" t="str">
        <f t="shared" si="64"/>
        <v/>
      </c>
      <c r="AN161" s="384" t="str">
        <f t="shared" si="65"/>
        <v/>
      </c>
      <c r="AO161" s="382" t="str">
        <f t="shared" si="66"/>
        <v/>
      </c>
      <c r="AP161" s="382" t="str">
        <f>IF(E161="","",'1042Bf Données de base trav.'!P157)</f>
        <v/>
      </c>
      <c r="AQ161" s="385">
        <f>IF('1042Bf Données de base trav.'!Y157&gt;0,AG161,0)</f>
        <v>0</v>
      </c>
      <c r="AR161" s="386">
        <f>IF('1042Bf Données de base trav.'!Y157&gt;0,'1042Bf Données de base trav.'!T157,0)</f>
        <v>0</v>
      </c>
      <c r="AS161" s="382" t="str">
        <f t="shared" si="67"/>
        <v/>
      </c>
      <c r="AT161" s="382">
        <f>'1042Bf Données de base trav.'!P157</f>
        <v>0</v>
      </c>
      <c r="AU161" s="382">
        <f t="shared" si="68"/>
        <v>0</v>
      </c>
    </row>
    <row r="162" spans="1:47" s="57" customFormat="1" ht="16.899999999999999" customHeight="1">
      <c r="A162" s="402" t="str">
        <f>IF('1042Bf Données de base trav.'!A158="","",'1042Bf Données de base trav.'!A158)</f>
        <v/>
      </c>
      <c r="B162" s="409" t="str">
        <f>IF('1042Bf Données de base trav.'!B158="","",'1042Bf Données de base trav.'!B158)</f>
        <v/>
      </c>
      <c r="C162" s="403" t="str">
        <f>IF('1042Bf Données de base trav.'!C158="","",'1042Bf Données de base trav.'!C158)</f>
        <v/>
      </c>
      <c r="D162" s="310" t="str">
        <f>IF('1042Bf Données de base trav.'!AJ158="","",'1042Bf Données de base trav.'!AJ158)</f>
        <v/>
      </c>
      <c r="E162" s="306" t="str">
        <f>IF('1042Bf Données de base trav.'!N158="","",'1042Bf Données de base trav.'!N158)</f>
        <v/>
      </c>
      <c r="F162" s="308" t="str">
        <f>IF('1042Bf Données de base trav.'!O158="","",'1042Bf Données de base trav.'!O158)</f>
        <v/>
      </c>
      <c r="G162" s="307" t="str">
        <f>IF('1042Bf Données de base trav.'!P158="","",'1042Bf Données de base trav.'!P158)</f>
        <v/>
      </c>
      <c r="H162" s="311" t="str">
        <f>IF('1042Bf Données de base trav.'!Q158="","",'1042Bf Données de base trav.'!Q158)</f>
        <v/>
      </c>
      <c r="I162" s="312" t="str">
        <f>IF('1042Bf Données de base trav.'!R158="","",'1042Bf Données de base trav.'!R158)</f>
        <v/>
      </c>
      <c r="J162" s="313" t="str">
        <f t="shared" si="52"/>
        <v/>
      </c>
      <c r="K162" s="314" t="str">
        <f t="shared" si="53"/>
        <v/>
      </c>
      <c r="L162" s="315" t="str">
        <f>IF('1042Bf Données de base trav.'!S158="","",'1042Bf Données de base trav.'!S158)</f>
        <v/>
      </c>
      <c r="M162" s="316" t="str">
        <f t="shared" si="69"/>
        <v/>
      </c>
      <c r="N162" s="317" t="str">
        <f t="shared" si="70"/>
        <v/>
      </c>
      <c r="O162" s="318" t="str">
        <f t="shared" si="71"/>
        <v/>
      </c>
      <c r="P162" s="319" t="str">
        <f t="shared" si="72"/>
        <v/>
      </c>
      <c r="Q162" s="309" t="str">
        <f t="shared" si="73"/>
        <v/>
      </c>
      <c r="R162" s="320" t="str">
        <f t="shared" si="74"/>
        <v/>
      </c>
      <c r="S162" s="317" t="str">
        <f t="shared" si="75"/>
        <v/>
      </c>
      <c r="T162" s="315" t="str">
        <f>IF(R162="","",MAX((O162-AR162)*'1042Af Demande'!$B$31,0))</f>
        <v/>
      </c>
      <c r="U162" s="321" t="str">
        <f t="shared" si="76"/>
        <v/>
      </c>
      <c r="V162" s="377"/>
      <c r="W162" s="378"/>
      <c r="X162" s="158" t="str">
        <f>IF('1042Bf Données de base trav.'!M158="","",'1042Bf Données de base trav.'!M158)</f>
        <v/>
      </c>
      <c r="Y162" s="379" t="str">
        <f t="shared" si="54"/>
        <v/>
      </c>
      <c r="Z162" s="380" t="str">
        <f>IF(A162="","",'1042Bf Données de base trav.'!Q158-'1042Bf Données de base trav.'!R158)</f>
        <v/>
      </c>
      <c r="AA162" s="380" t="str">
        <f t="shared" si="55"/>
        <v/>
      </c>
      <c r="AB162" s="381" t="str">
        <f t="shared" si="56"/>
        <v/>
      </c>
      <c r="AC162" s="381" t="str">
        <f t="shared" si="57"/>
        <v/>
      </c>
      <c r="AD162" s="381" t="str">
        <f t="shared" si="58"/>
        <v/>
      </c>
      <c r="AE162" s="382" t="str">
        <f t="shared" si="59"/>
        <v/>
      </c>
      <c r="AF162" s="382" t="str">
        <f>IF(K162="","",K162*AF$8 - MAX('1042Bf Données de base trav.'!S158-M162,0))</f>
        <v/>
      </c>
      <c r="AG162" s="382" t="str">
        <f t="shared" si="60"/>
        <v/>
      </c>
      <c r="AH162" s="382" t="str">
        <f t="shared" si="61"/>
        <v/>
      </c>
      <c r="AI162" s="382" t="str">
        <f t="shared" si="62"/>
        <v/>
      </c>
      <c r="AJ162" s="382" t="str">
        <f>IF(OR($C162="",K162="",O162=""),"",MAX(P162+'1042Bf Données de base trav.'!T158-O162,0))</f>
        <v/>
      </c>
      <c r="AK162" s="382" t="str">
        <f>IF('1042Bf Données de base trav.'!T158="","",'1042Bf Données de base trav.'!T158)</f>
        <v/>
      </c>
      <c r="AL162" s="382" t="str">
        <f t="shared" si="63"/>
        <v/>
      </c>
      <c r="AM162" s="383" t="str">
        <f t="shared" si="64"/>
        <v/>
      </c>
      <c r="AN162" s="384" t="str">
        <f t="shared" si="65"/>
        <v/>
      </c>
      <c r="AO162" s="382" t="str">
        <f t="shared" si="66"/>
        <v/>
      </c>
      <c r="AP162" s="382" t="str">
        <f>IF(E162="","",'1042Bf Données de base trav.'!P158)</f>
        <v/>
      </c>
      <c r="AQ162" s="385">
        <f>IF('1042Bf Données de base trav.'!Y158&gt;0,AG162,0)</f>
        <v>0</v>
      </c>
      <c r="AR162" s="386">
        <f>IF('1042Bf Données de base trav.'!Y158&gt;0,'1042Bf Données de base trav.'!T158,0)</f>
        <v>0</v>
      </c>
      <c r="AS162" s="382" t="str">
        <f t="shared" si="67"/>
        <v/>
      </c>
      <c r="AT162" s="382">
        <f>'1042Bf Données de base trav.'!P158</f>
        <v>0</v>
      </c>
      <c r="AU162" s="382">
        <f t="shared" si="68"/>
        <v>0</v>
      </c>
    </row>
    <row r="163" spans="1:47" s="57" customFormat="1" ht="16.899999999999999" customHeight="1">
      <c r="A163" s="402" t="str">
        <f>IF('1042Bf Données de base trav.'!A159="","",'1042Bf Données de base trav.'!A159)</f>
        <v/>
      </c>
      <c r="B163" s="409" t="str">
        <f>IF('1042Bf Données de base trav.'!B159="","",'1042Bf Données de base trav.'!B159)</f>
        <v/>
      </c>
      <c r="C163" s="403" t="str">
        <f>IF('1042Bf Données de base trav.'!C159="","",'1042Bf Données de base trav.'!C159)</f>
        <v/>
      </c>
      <c r="D163" s="310" t="str">
        <f>IF('1042Bf Données de base trav.'!AJ159="","",'1042Bf Données de base trav.'!AJ159)</f>
        <v/>
      </c>
      <c r="E163" s="306" t="str">
        <f>IF('1042Bf Données de base trav.'!N159="","",'1042Bf Données de base trav.'!N159)</f>
        <v/>
      </c>
      <c r="F163" s="308" t="str">
        <f>IF('1042Bf Données de base trav.'!O159="","",'1042Bf Données de base trav.'!O159)</f>
        <v/>
      </c>
      <c r="G163" s="307" t="str">
        <f>IF('1042Bf Données de base trav.'!P159="","",'1042Bf Données de base trav.'!P159)</f>
        <v/>
      </c>
      <c r="H163" s="311" t="str">
        <f>IF('1042Bf Données de base trav.'!Q159="","",'1042Bf Données de base trav.'!Q159)</f>
        <v/>
      </c>
      <c r="I163" s="312" t="str">
        <f>IF('1042Bf Données de base trav.'!R159="","",'1042Bf Données de base trav.'!R159)</f>
        <v/>
      </c>
      <c r="J163" s="313" t="str">
        <f t="shared" si="52"/>
        <v/>
      </c>
      <c r="K163" s="314" t="str">
        <f t="shared" si="53"/>
        <v/>
      </c>
      <c r="L163" s="315" t="str">
        <f>IF('1042Bf Données de base trav.'!S159="","",'1042Bf Données de base trav.'!S159)</f>
        <v/>
      </c>
      <c r="M163" s="316" t="str">
        <f t="shared" si="69"/>
        <v/>
      </c>
      <c r="N163" s="317" t="str">
        <f t="shared" si="70"/>
        <v/>
      </c>
      <c r="O163" s="318" t="str">
        <f t="shared" si="71"/>
        <v/>
      </c>
      <c r="P163" s="319" t="str">
        <f t="shared" si="72"/>
        <v/>
      </c>
      <c r="Q163" s="309" t="str">
        <f t="shared" si="73"/>
        <v/>
      </c>
      <c r="R163" s="320" t="str">
        <f t="shared" si="74"/>
        <v/>
      </c>
      <c r="S163" s="317" t="str">
        <f t="shared" si="75"/>
        <v/>
      </c>
      <c r="T163" s="315" t="str">
        <f>IF(R163="","",MAX((O163-AR163)*'1042Af Demande'!$B$31,0))</f>
        <v/>
      </c>
      <c r="U163" s="321" t="str">
        <f t="shared" si="76"/>
        <v/>
      </c>
      <c r="V163" s="377"/>
      <c r="W163" s="378"/>
      <c r="X163" s="158" t="str">
        <f>IF('1042Bf Données de base trav.'!M159="","",'1042Bf Données de base trav.'!M159)</f>
        <v/>
      </c>
      <c r="Y163" s="379" t="str">
        <f t="shared" si="54"/>
        <v/>
      </c>
      <c r="Z163" s="380" t="str">
        <f>IF(A163="","",'1042Bf Données de base trav.'!Q159-'1042Bf Données de base trav.'!R159)</f>
        <v/>
      </c>
      <c r="AA163" s="380" t="str">
        <f t="shared" si="55"/>
        <v/>
      </c>
      <c r="AB163" s="381" t="str">
        <f t="shared" si="56"/>
        <v/>
      </c>
      <c r="AC163" s="381" t="str">
        <f t="shared" si="57"/>
        <v/>
      </c>
      <c r="AD163" s="381" t="str">
        <f t="shared" si="58"/>
        <v/>
      </c>
      <c r="AE163" s="382" t="str">
        <f t="shared" si="59"/>
        <v/>
      </c>
      <c r="AF163" s="382" t="str">
        <f>IF(K163="","",K163*AF$8 - MAX('1042Bf Données de base trav.'!S159-M163,0))</f>
        <v/>
      </c>
      <c r="AG163" s="382" t="str">
        <f t="shared" si="60"/>
        <v/>
      </c>
      <c r="AH163" s="382" t="str">
        <f t="shared" si="61"/>
        <v/>
      </c>
      <c r="AI163" s="382" t="str">
        <f t="shared" si="62"/>
        <v/>
      </c>
      <c r="AJ163" s="382" t="str">
        <f>IF(OR($C163="",K163="",O163=""),"",MAX(P163+'1042Bf Données de base trav.'!T159-O163,0))</f>
        <v/>
      </c>
      <c r="AK163" s="382" t="str">
        <f>IF('1042Bf Données de base trav.'!T159="","",'1042Bf Données de base trav.'!T159)</f>
        <v/>
      </c>
      <c r="AL163" s="382" t="str">
        <f t="shared" si="63"/>
        <v/>
      </c>
      <c r="AM163" s="383" t="str">
        <f t="shared" si="64"/>
        <v/>
      </c>
      <c r="AN163" s="384" t="str">
        <f t="shared" si="65"/>
        <v/>
      </c>
      <c r="AO163" s="382" t="str">
        <f t="shared" si="66"/>
        <v/>
      </c>
      <c r="AP163" s="382" t="str">
        <f>IF(E163="","",'1042Bf Données de base trav.'!P159)</f>
        <v/>
      </c>
      <c r="AQ163" s="385">
        <f>IF('1042Bf Données de base trav.'!Y159&gt;0,AG163,0)</f>
        <v>0</v>
      </c>
      <c r="AR163" s="386">
        <f>IF('1042Bf Données de base trav.'!Y159&gt;0,'1042Bf Données de base trav.'!T159,0)</f>
        <v>0</v>
      </c>
      <c r="AS163" s="382" t="str">
        <f t="shared" si="67"/>
        <v/>
      </c>
      <c r="AT163" s="382">
        <f>'1042Bf Données de base trav.'!P159</f>
        <v>0</v>
      </c>
      <c r="AU163" s="382">
        <f t="shared" si="68"/>
        <v>0</v>
      </c>
    </row>
    <row r="164" spans="1:47" s="57" customFormat="1" ht="16.899999999999999" customHeight="1">
      <c r="A164" s="402" t="str">
        <f>IF('1042Bf Données de base trav.'!A160="","",'1042Bf Données de base trav.'!A160)</f>
        <v/>
      </c>
      <c r="B164" s="409" t="str">
        <f>IF('1042Bf Données de base trav.'!B160="","",'1042Bf Données de base trav.'!B160)</f>
        <v/>
      </c>
      <c r="C164" s="403" t="str">
        <f>IF('1042Bf Données de base trav.'!C160="","",'1042Bf Données de base trav.'!C160)</f>
        <v/>
      </c>
      <c r="D164" s="310" t="str">
        <f>IF('1042Bf Données de base trav.'!AJ160="","",'1042Bf Données de base trav.'!AJ160)</f>
        <v/>
      </c>
      <c r="E164" s="306" t="str">
        <f>IF('1042Bf Données de base trav.'!N160="","",'1042Bf Données de base trav.'!N160)</f>
        <v/>
      </c>
      <c r="F164" s="308" t="str">
        <f>IF('1042Bf Données de base trav.'!O160="","",'1042Bf Données de base trav.'!O160)</f>
        <v/>
      </c>
      <c r="G164" s="307" t="str">
        <f>IF('1042Bf Données de base trav.'!P160="","",'1042Bf Données de base trav.'!P160)</f>
        <v/>
      </c>
      <c r="H164" s="311" t="str">
        <f>IF('1042Bf Données de base trav.'!Q160="","",'1042Bf Données de base trav.'!Q160)</f>
        <v/>
      </c>
      <c r="I164" s="312" t="str">
        <f>IF('1042Bf Données de base trav.'!R160="","",'1042Bf Données de base trav.'!R160)</f>
        <v/>
      </c>
      <c r="J164" s="313" t="str">
        <f t="shared" si="52"/>
        <v/>
      </c>
      <c r="K164" s="314" t="str">
        <f t="shared" si="53"/>
        <v/>
      </c>
      <c r="L164" s="315" t="str">
        <f>IF('1042Bf Données de base trav.'!S160="","",'1042Bf Données de base trav.'!S160)</f>
        <v/>
      </c>
      <c r="M164" s="316" t="str">
        <f t="shared" si="69"/>
        <v/>
      </c>
      <c r="N164" s="317" t="str">
        <f t="shared" si="70"/>
        <v/>
      </c>
      <c r="O164" s="318" t="str">
        <f t="shared" si="71"/>
        <v/>
      </c>
      <c r="P164" s="319" t="str">
        <f t="shared" si="72"/>
        <v/>
      </c>
      <c r="Q164" s="309" t="str">
        <f t="shared" si="73"/>
        <v/>
      </c>
      <c r="R164" s="320" t="str">
        <f t="shared" si="74"/>
        <v/>
      </c>
      <c r="S164" s="317" t="str">
        <f t="shared" si="75"/>
        <v/>
      </c>
      <c r="T164" s="315" t="str">
        <f>IF(R164="","",MAX((O164-AR164)*'1042Af Demande'!$B$31,0))</f>
        <v/>
      </c>
      <c r="U164" s="321" t="str">
        <f t="shared" si="76"/>
        <v/>
      </c>
      <c r="V164" s="377"/>
      <c r="W164" s="378"/>
      <c r="X164" s="158" t="str">
        <f>IF('1042Bf Données de base trav.'!M160="","",'1042Bf Données de base trav.'!M160)</f>
        <v/>
      </c>
      <c r="Y164" s="379" t="str">
        <f t="shared" si="54"/>
        <v/>
      </c>
      <c r="Z164" s="380" t="str">
        <f>IF(A164="","",'1042Bf Données de base trav.'!Q160-'1042Bf Données de base trav.'!R160)</f>
        <v/>
      </c>
      <c r="AA164" s="380" t="str">
        <f t="shared" si="55"/>
        <v/>
      </c>
      <c r="AB164" s="381" t="str">
        <f t="shared" si="56"/>
        <v/>
      </c>
      <c r="AC164" s="381" t="str">
        <f t="shared" si="57"/>
        <v/>
      </c>
      <c r="AD164" s="381" t="str">
        <f t="shared" si="58"/>
        <v/>
      </c>
      <c r="AE164" s="382" t="str">
        <f t="shared" si="59"/>
        <v/>
      </c>
      <c r="AF164" s="382" t="str">
        <f>IF(K164="","",K164*AF$8 - MAX('1042Bf Données de base trav.'!S160-M164,0))</f>
        <v/>
      </c>
      <c r="AG164" s="382" t="str">
        <f t="shared" si="60"/>
        <v/>
      </c>
      <c r="AH164" s="382" t="str">
        <f t="shared" si="61"/>
        <v/>
      </c>
      <c r="AI164" s="382" t="str">
        <f t="shared" si="62"/>
        <v/>
      </c>
      <c r="AJ164" s="382" t="str">
        <f>IF(OR($C164="",K164="",O164=""),"",MAX(P164+'1042Bf Données de base trav.'!T160-O164,0))</f>
        <v/>
      </c>
      <c r="AK164" s="382" t="str">
        <f>IF('1042Bf Données de base trav.'!T160="","",'1042Bf Données de base trav.'!T160)</f>
        <v/>
      </c>
      <c r="AL164" s="382" t="str">
        <f t="shared" si="63"/>
        <v/>
      </c>
      <c r="AM164" s="383" t="str">
        <f t="shared" si="64"/>
        <v/>
      </c>
      <c r="AN164" s="384" t="str">
        <f t="shared" si="65"/>
        <v/>
      </c>
      <c r="AO164" s="382" t="str">
        <f t="shared" si="66"/>
        <v/>
      </c>
      <c r="AP164" s="382" t="str">
        <f>IF(E164="","",'1042Bf Données de base trav.'!P160)</f>
        <v/>
      </c>
      <c r="AQ164" s="385">
        <f>IF('1042Bf Données de base trav.'!Y160&gt;0,AG164,0)</f>
        <v>0</v>
      </c>
      <c r="AR164" s="386">
        <f>IF('1042Bf Données de base trav.'!Y160&gt;0,'1042Bf Données de base trav.'!T160,0)</f>
        <v>0</v>
      </c>
      <c r="AS164" s="382" t="str">
        <f t="shared" si="67"/>
        <v/>
      </c>
      <c r="AT164" s="382">
        <f>'1042Bf Données de base trav.'!P160</f>
        <v>0</v>
      </c>
      <c r="AU164" s="382">
        <f t="shared" si="68"/>
        <v>0</v>
      </c>
    </row>
    <row r="165" spans="1:47" s="57" customFormat="1" ht="16.899999999999999" customHeight="1">
      <c r="A165" s="402" t="str">
        <f>IF('1042Bf Données de base trav.'!A161="","",'1042Bf Données de base trav.'!A161)</f>
        <v/>
      </c>
      <c r="B165" s="409" t="str">
        <f>IF('1042Bf Données de base trav.'!B161="","",'1042Bf Données de base trav.'!B161)</f>
        <v/>
      </c>
      <c r="C165" s="403" t="str">
        <f>IF('1042Bf Données de base trav.'!C161="","",'1042Bf Données de base trav.'!C161)</f>
        <v/>
      </c>
      <c r="D165" s="310" t="str">
        <f>IF('1042Bf Données de base trav.'!AJ161="","",'1042Bf Données de base trav.'!AJ161)</f>
        <v/>
      </c>
      <c r="E165" s="306" t="str">
        <f>IF('1042Bf Données de base trav.'!N161="","",'1042Bf Données de base trav.'!N161)</f>
        <v/>
      </c>
      <c r="F165" s="308" t="str">
        <f>IF('1042Bf Données de base trav.'!O161="","",'1042Bf Données de base trav.'!O161)</f>
        <v/>
      </c>
      <c r="G165" s="307" t="str">
        <f>IF('1042Bf Données de base trav.'!P161="","",'1042Bf Données de base trav.'!P161)</f>
        <v/>
      </c>
      <c r="H165" s="311" t="str">
        <f>IF('1042Bf Données de base trav.'!Q161="","",'1042Bf Données de base trav.'!Q161)</f>
        <v/>
      </c>
      <c r="I165" s="312" t="str">
        <f>IF('1042Bf Données de base trav.'!R161="","",'1042Bf Données de base trav.'!R161)</f>
        <v/>
      </c>
      <c r="J165" s="313" t="str">
        <f t="shared" si="52"/>
        <v/>
      </c>
      <c r="K165" s="314" t="str">
        <f t="shared" si="53"/>
        <v/>
      </c>
      <c r="L165" s="315" t="str">
        <f>IF('1042Bf Données de base trav.'!S161="","",'1042Bf Données de base trav.'!S161)</f>
        <v/>
      </c>
      <c r="M165" s="316" t="str">
        <f t="shared" si="69"/>
        <v/>
      </c>
      <c r="N165" s="317" t="str">
        <f t="shared" si="70"/>
        <v/>
      </c>
      <c r="O165" s="318" t="str">
        <f t="shared" si="71"/>
        <v/>
      </c>
      <c r="P165" s="319" t="str">
        <f t="shared" si="72"/>
        <v/>
      </c>
      <c r="Q165" s="309" t="str">
        <f t="shared" si="73"/>
        <v/>
      </c>
      <c r="R165" s="320" t="str">
        <f t="shared" si="74"/>
        <v/>
      </c>
      <c r="S165" s="317" t="str">
        <f t="shared" si="75"/>
        <v/>
      </c>
      <c r="T165" s="315" t="str">
        <f>IF(R165="","",MAX((O165-AR165)*'1042Af Demande'!$B$31,0))</f>
        <v/>
      </c>
      <c r="U165" s="321" t="str">
        <f t="shared" si="76"/>
        <v/>
      </c>
      <c r="V165" s="377"/>
      <c r="W165" s="378"/>
      <c r="X165" s="158" t="str">
        <f>IF('1042Bf Données de base trav.'!M161="","",'1042Bf Données de base trav.'!M161)</f>
        <v/>
      </c>
      <c r="Y165" s="379" t="str">
        <f t="shared" si="54"/>
        <v/>
      </c>
      <c r="Z165" s="380" t="str">
        <f>IF(A165="","",'1042Bf Données de base trav.'!Q161-'1042Bf Données de base trav.'!R161)</f>
        <v/>
      </c>
      <c r="AA165" s="380" t="str">
        <f t="shared" si="55"/>
        <v/>
      </c>
      <c r="AB165" s="381" t="str">
        <f t="shared" si="56"/>
        <v/>
      </c>
      <c r="AC165" s="381" t="str">
        <f t="shared" si="57"/>
        <v/>
      </c>
      <c r="AD165" s="381" t="str">
        <f t="shared" si="58"/>
        <v/>
      </c>
      <c r="AE165" s="382" t="str">
        <f t="shared" si="59"/>
        <v/>
      </c>
      <c r="AF165" s="382" t="str">
        <f>IF(K165="","",K165*AF$8 - MAX('1042Bf Données de base trav.'!S161-M165,0))</f>
        <v/>
      </c>
      <c r="AG165" s="382" t="str">
        <f t="shared" si="60"/>
        <v/>
      </c>
      <c r="AH165" s="382" t="str">
        <f t="shared" si="61"/>
        <v/>
      </c>
      <c r="AI165" s="382" t="str">
        <f t="shared" si="62"/>
        <v/>
      </c>
      <c r="AJ165" s="382" t="str">
        <f>IF(OR($C165="",K165="",O165=""),"",MAX(P165+'1042Bf Données de base trav.'!T161-O165,0))</f>
        <v/>
      </c>
      <c r="AK165" s="382" t="str">
        <f>IF('1042Bf Données de base trav.'!T161="","",'1042Bf Données de base trav.'!T161)</f>
        <v/>
      </c>
      <c r="AL165" s="382" t="str">
        <f t="shared" si="63"/>
        <v/>
      </c>
      <c r="AM165" s="383" t="str">
        <f t="shared" si="64"/>
        <v/>
      </c>
      <c r="AN165" s="384" t="str">
        <f t="shared" si="65"/>
        <v/>
      </c>
      <c r="AO165" s="382" t="str">
        <f t="shared" si="66"/>
        <v/>
      </c>
      <c r="AP165" s="382" t="str">
        <f>IF(E165="","",'1042Bf Données de base trav.'!P161)</f>
        <v/>
      </c>
      <c r="AQ165" s="385">
        <f>IF('1042Bf Données de base trav.'!Y161&gt;0,AG165,0)</f>
        <v>0</v>
      </c>
      <c r="AR165" s="386">
        <f>IF('1042Bf Données de base trav.'!Y161&gt;0,'1042Bf Données de base trav.'!T161,0)</f>
        <v>0</v>
      </c>
      <c r="AS165" s="382" t="str">
        <f t="shared" si="67"/>
        <v/>
      </c>
      <c r="AT165" s="382">
        <f>'1042Bf Données de base trav.'!P161</f>
        <v>0</v>
      </c>
      <c r="AU165" s="382">
        <f t="shared" si="68"/>
        <v>0</v>
      </c>
    </row>
    <row r="166" spans="1:47" s="57" customFormat="1" ht="16.899999999999999" customHeight="1">
      <c r="A166" s="402" t="str">
        <f>IF('1042Bf Données de base trav.'!A162="","",'1042Bf Données de base trav.'!A162)</f>
        <v/>
      </c>
      <c r="B166" s="409" t="str">
        <f>IF('1042Bf Données de base trav.'!B162="","",'1042Bf Données de base trav.'!B162)</f>
        <v/>
      </c>
      <c r="C166" s="403" t="str">
        <f>IF('1042Bf Données de base trav.'!C162="","",'1042Bf Données de base trav.'!C162)</f>
        <v/>
      </c>
      <c r="D166" s="310" t="str">
        <f>IF('1042Bf Données de base trav.'!AJ162="","",'1042Bf Données de base trav.'!AJ162)</f>
        <v/>
      </c>
      <c r="E166" s="306" t="str">
        <f>IF('1042Bf Données de base trav.'!N162="","",'1042Bf Données de base trav.'!N162)</f>
        <v/>
      </c>
      <c r="F166" s="308" t="str">
        <f>IF('1042Bf Données de base trav.'!O162="","",'1042Bf Données de base trav.'!O162)</f>
        <v/>
      </c>
      <c r="G166" s="307" t="str">
        <f>IF('1042Bf Données de base trav.'!P162="","",'1042Bf Données de base trav.'!P162)</f>
        <v/>
      </c>
      <c r="H166" s="311" t="str">
        <f>IF('1042Bf Données de base trav.'!Q162="","",'1042Bf Données de base trav.'!Q162)</f>
        <v/>
      </c>
      <c r="I166" s="312" t="str">
        <f>IF('1042Bf Données de base trav.'!R162="","",'1042Bf Données de base trav.'!R162)</f>
        <v/>
      </c>
      <c r="J166" s="313" t="str">
        <f t="shared" si="52"/>
        <v/>
      </c>
      <c r="K166" s="314" t="str">
        <f t="shared" si="53"/>
        <v/>
      </c>
      <c r="L166" s="315" t="str">
        <f>IF('1042Bf Données de base trav.'!S162="","",'1042Bf Données de base trav.'!S162)</f>
        <v/>
      </c>
      <c r="M166" s="316" t="str">
        <f t="shared" si="69"/>
        <v/>
      </c>
      <c r="N166" s="317" t="str">
        <f t="shared" si="70"/>
        <v/>
      </c>
      <c r="O166" s="318" t="str">
        <f t="shared" si="71"/>
        <v/>
      </c>
      <c r="P166" s="319" t="str">
        <f t="shared" si="72"/>
        <v/>
      </c>
      <c r="Q166" s="309" t="str">
        <f t="shared" si="73"/>
        <v/>
      </c>
      <c r="R166" s="320" t="str">
        <f t="shared" si="74"/>
        <v/>
      </c>
      <c r="S166" s="317" t="str">
        <f t="shared" si="75"/>
        <v/>
      </c>
      <c r="T166" s="315" t="str">
        <f>IF(R166="","",MAX((O166-AR166)*'1042Af Demande'!$B$31,0))</f>
        <v/>
      </c>
      <c r="U166" s="321" t="str">
        <f t="shared" si="76"/>
        <v/>
      </c>
      <c r="V166" s="377"/>
      <c r="W166" s="378"/>
      <c r="X166" s="158" t="str">
        <f>IF('1042Bf Données de base trav.'!M162="","",'1042Bf Données de base trav.'!M162)</f>
        <v/>
      </c>
      <c r="Y166" s="379" t="str">
        <f t="shared" si="54"/>
        <v/>
      </c>
      <c r="Z166" s="380" t="str">
        <f>IF(A166="","",'1042Bf Données de base trav.'!Q162-'1042Bf Données de base trav.'!R162)</f>
        <v/>
      </c>
      <c r="AA166" s="380" t="str">
        <f t="shared" si="55"/>
        <v/>
      </c>
      <c r="AB166" s="381" t="str">
        <f t="shared" si="56"/>
        <v/>
      </c>
      <c r="AC166" s="381" t="str">
        <f t="shared" si="57"/>
        <v/>
      </c>
      <c r="AD166" s="381" t="str">
        <f t="shared" si="58"/>
        <v/>
      </c>
      <c r="AE166" s="382" t="str">
        <f t="shared" si="59"/>
        <v/>
      </c>
      <c r="AF166" s="382" t="str">
        <f>IF(K166="","",K166*AF$8 - MAX('1042Bf Données de base trav.'!S162-M166,0))</f>
        <v/>
      </c>
      <c r="AG166" s="382" t="str">
        <f t="shared" si="60"/>
        <v/>
      </c>
      <c r="AH166" s="382" t="str">
        <f t="shared" si="61"/>
        <v/>
      </c>
      <c r="AI166" s="382" t="str">
        <f t="shared" si="62"/>
        <v/>
      </c>
      <c r="AJ166" s="382" t="str">
        <f>IF(OR($C166="",K166="",O166=""),"",MAX(P166+'1042Bf Données de base trav.'!T162-O166,0))</f>
        <v/>
      </c>
      <c r="AK166" s="382" t="str">
        <f>IF('1042Bf Données de base trav.'!T162="","",'1042Bf Données de base trav.'!T162)</f>
        <v/>
      </c>
      <c r="AL166" s="382" t="str">
        <f t="shared" si="63"/>
        <v/>
      </c>
      <c r="AM166" s="383" t="str">
        <f t="shared" si="64"/>
        <v/>
      </c>
      <c r="AN166" s="384" t="str">
        <f t="shared" si="65"/>
        <v/>
      </c>
      <c r="AO166" s="382" t="str">
        <f t="shared" si="66"/>
        <v/>
      </c>
      <c r="AP166" s="382" t="str">
        <f>IF(E166="","",'1042Bf Données de base trav.'!P162)</f>
        <v/>
      </c>
      <c r="AQ166" s="385">
        <f>IF('1042Bf Données de base trav.'!Y162&gt;0,AG166,0)</f>
        <v>0</v>
      </c>
      <c r="AR166" s="386">
        <f>IF('1042Bf Données de base trav.'!Y162&gt;0,'1042Bf Données de base trav.'!T162,0)</f>
        <v>0</v>
      </c>
      <c r="AS166" s="382" t="str">
        <f t="shared" si="67"/>
        <v/>
      </c>
      <c r="AT166" s="382">
        <f>'1042Bf Données de base trav.'!P162</f>
        <v>0</v>
      </c>
      <c r="AU166" s="382">
        <f t="shared" si="68"/>
        <v>0</v>
      </c>
    </row>
    <row r="167" spans="1:47" s="57" customFormat="1" ht="16.899999999999999" customHeight="1">
      <c r="A167" s="402" t="str">
        <f>IF('1042Bf Données de base trav.'!A163="","",'1042Bf Données de base trav.'!A163)</f>
        <v/>
      </c>
      <c r="B167" s="409" t="str">
        <f>IF('1042Bf Données de base trav.'!B163="","",'1042Bf Données de base trav.'!B163)</f>
        <v/>
      </c>
      <c r="C167" s="403" t="str">
        <f>IF('1042Bf Données de base trav.'!C163="","",'1042Bf Données de base trav.'!C163)</f>
        <v/>
      </c>
      <c r="D167" s="310" t="str">
        <f>IF('1042Bf Données de base trav.'!AJ163="","",'1042Bf Données de base trav.'!AJ163)</f>
        <v/>
      </c>
      <c r="E167" s="306" t="str">
        <f>IF('1042Bf Données de base trav.'!N163="","",'1042Bf Données de base trav.'!N163)</f>
        <v/>
      </c>
      <c r="F167" s="308" t="str">
        <f>IF('1042Bf Données de base trav.'!O163="","",'1042Bf Données de base trav.'!O163)</f>
        <v/>
      </c>
      <c r="G167" s="307" t="str">
        <f>IF('1042Bf Données de base trav.'!P163="","",'1042Bf Données de base trav.'!P163)</f>
        <v/>
      </c>
      <c r="H167" s="311" t="str">
        <f>IF('1042Bf Données de base trav.'!Q163="","",'1042Bf Données de base trav.'!Q163)</f>
        <v/>
      </c>
      <c r="I167" s="312" t="str">
        <f>IF('1042Bf Données de base trav.'!R163="","",'1042Bf Données de base trav.'!R163)</f>
        <v/>
      </c>
      <c r="J167" s="313" t="str">
        <f t="shared" si="52"/>
        <v/>
      </c>
      <c r="K167" s="314" t="str">
        <f t="shared" si="53"/>
        <v/>
      </c>
      <c r="L167" s="315" t="str">
        <f>IF('1042Bf Données de base trav.'!S163="","",'1042Bf Données de base trav.'!S163)</f>
        <v/>
      </c>
      <c r="M167" s="316" t="str">
        <f t="shared" si="69"/>
        <v/>
      </c>
      <c r="N167" s="317" t="str">
        <f t="shared" si="70"/>
        <v/>
      </c>
      <c r="O167" s="318" t="str">
        <f t="shared" si="71"/>
        <v/>
      </c>
      <c r="P167" s="319" t="str">
        <f t="shared" si="72"/>
        <v/>
      </c>
      <c r="Q167" s="309" t="str">
        <f t="shared" si="73"/>
        <v/>
      </c>
      <c r="R167" s="320" t="str">
        <f t="shared" si="74"/>
        <v/>
      </c>
      <c r="S167" s="317" t="str">
        <f t="shared" si="75"/>
        <v/>
      </c>
      <c r="T167" s="315" t="str">
        <f>IF(R167="","",MAX((O167-AR167)*'1042Af Demande'!$B$31,0))</f>
        <v/>
      </c>
      <c r="U167" s="321" t="str">
        <f t="shared" si="76"/>
        <v/>
      </c>
      <c r="V167" s="377"/>
      <c r="W167" s="378"/>
      <c r="X167" s="158" t="str">
        <f>IF('1042Bf Données de base trav.'!M163="","",'1042Bf Données de base trav.'!M163)</f>
        <v/>
      </c>
      <c r="Y167" s="379" t="str">
        <f t="shared" si="54"/>
        <v/>
      </c>
      <c r="Z167" s="380" t="str">
        <f>IF(A167="","",'1042Bf Données de base trav.'!Q163-'1042Bf Données de base trav.'!R163)</f>
        <v/>
      </c>
      <c r="AA167" s="380" t="str">
        <f t="shared" si="55"/>
        <v/>
      </c>
      <c r="AB167" s="381" t="str">
        <f t="shared" si="56"/>
        <v/>
      </c>
      <c r="AC167" s="381" t="str">
        <f t="shared" si="57"/>
        <v/>
      </c>
      <c r="AD167" s="381" t="str">
        <f t="shared" si="58"/>
        <v/>
      </c>
      <c r="AE167" s="382" t="str">
        <f t="shared" si="59"/>
        <v/>
      </c>
      <c r="AF167" s="382" t="str">
        <f>IF(K167="","",K167*AF$8 - MAX('1042Bf Données de base trav.'!S163-M167,0))</f>
        <v/>
      </c>
      <c r="AG167" s="382" t="str">
        <f t="shared" si="60"/>
        <v/>
      </c>
      <c r="AH167" s="382" t="str">
        <f t="shared" si="61"/>
        <v/>
      </c>
      <c r="AI167" s="382" t="str">
        <f t="shared" si="62"/>
        <v/>
      </c>
      <c r="AJ167" s="382" t="str">
        <f>IF(OR($C167="",K167="",O167=""),"",MAX(P167+'1042Bf Données de base trav.'!T163-O167,0))</f>
        <v/>
      </c>
      <c r="AK167" s="382" t="str">
        <f>IF('1042Bf Données de base trav.'!T163="","",'1042Bf Données de base trav.'!T163)</f>
        <v/>
      </c>
      <c r="AL167" s="382" t="str">
        <f t="shared" si="63"/>
        <v/>
      </c>
      <c r="AM167" s="383" t="str">
        <f t="shared" si="64"/>
        <v/>
      </c>
      <c r="AN167" s="384" t="str">
        <f t="shared" si="65"/>
        <v/>
      </c>
      <c r="AO167" s="382" t="str">
        <f t="shared" si="66"/>
        <v/>
      </c>
      <c r="AP167" s="382" t="str">
        <f>IF(E167="","",'1042Bf Données de base trav.'!P163)</f>
        <v/>
      </c>
      <c r="AQ167" s="385">
        <f>IF('1042Bf Données de base trav.'!Y163&gt;0,AG167,0)</f>
        <v>0</v>
      </c>
      <c r="AR167" s="386">
        <f>IF('1042Bf Données de base trav.'!Y163&gt;0,'1042Bf Données de base trav.'!T163,0)</f>
        <v>0</v>
      </c>
      <c r="AS167" s="382" t="str">
        <f t="shared" si="67"/>
        <v/>
      </c>
      <c r="AT167" s="382">
        <f>'1042Bf Données de base trav.'!P163</f>
        <v>0</v>
      </c>
      <c r="AU167" s="382">
        <f t="shared" si="68"/>
        <v>0</v>
      </c>
    </row>
    <row r="168" spans="1:47" s="57" customFormat="1" ht="16.899999999999999" customHeight="1">
      <c r="A168" s="402" t="str">
        <f>IF('1042Bf Données de base trav.'!A164="","",'1042Bf Données de base trav.'!A164)</f>
        <v/>
      </c>
      <c r="B168" s="409" t="str">
        <f>IF('1042Bf Données de base trav.'!B164="","",'1042Bf Données de base trav.'!B164)</f>
        <v/>
      </c>
      <c r="C168" s="403" t="str">
        <f>IF('1042Bf Données de base trav.'!C164="","",'1042Bf Données de base trav.'!C164)</f>
        <v/>
      </c>
      <c r="D168" s="310" t="str">
        <f>IF('1042Bf Données de base trav.'!AJ164="","",'1042Bf Données de base trav.'!AJ164)</f>
        <v/>
      </c>
      <c r="E168" s="306" t="str">
        <f>IF('1042Bf Données de base trav.'!N164="","",'1042Bf Données de base trav.'!N164)</f>
        <v/>
      </c>
      <c r="F168" s="308" t="str">
        <f>IF('1042Bf Données de base trav.'!O164="","",'1042Bf Données de base trav.'!O164)</f>
        <v/>
      </c>
      <c r="G168" s="307" t="str">
        <f>IF('1042Bf Données de base trav.'!P164="","",'1042Bf Données de base trav.'!P164)</f>
        <v/>
      </c>
      <c r="H168" s="311" t="str">
        <f>IF('1042Bf Données de base trav.'!Q164="","",'1042Bf Données de base trav.'!Q164)</f>
        <v/>
      </c>
      <c r="I168" s="312" t="str">
        <f>IF('1042Bf Données de base trav.'!R164="","",'1042Bf Données de base trav.'!R164)</f>
        <v/>
      </c>
      <c r="J168" s="313" t="str">
        <f t="shared" si="52"/>
        <v/>
      </c>
      <c r="K168" s="314" t="str">
        <f t="shared" si="53"/>
        <v/>
      </c>
      <c r="L168" s="315" t="str">
        <f>IF('1042Bf Données de base trav.'!S164="","",'1042Bf Données de base trav.'!S164)</f>
        <v/>
      </c>
      <c r="M168" s="316" t="str">
        <f t="shared" si="69"/>
        <v/>
      </c>
      <c r="N168" s="317" t="str">
        <f t="shared" si="70"/>
        <v/>
      </c>
      <c r="O168" s="318" t="str">
        <f t="shared" si="71"/>
        <v/>
      </c>
      <c r="P168" s="319" t="str">
        <f t="shared" si="72"/>
        <v/>
      </c>
      <c r="Q168" s="309" t="str">
        <f t="shared" si="73"/>
        <v/>
      </c>
      <c r="R168" s="320" t="str">
        <f t="shared" si="74"/>
        <v/>
      </c>
      <c r="S168" s="317" t="str">
        <f t="shared" si="75"/>
        <v/>
      </c>
      <c r="T168" s="315" t="str">
        <f>IF(R168="","",MAX((O168-AR168)*'1042Af Demande'!$B$31,0))</f>
        <v/>
      </c>
      <c r="U168" s="321" t="str">
        <f t="shared" si="76"/>
        <v/>
      </c>
      <c r="V168" s="377"/>
      <c r="W168" s="378"/>
      <c r="X168" s="158" t="str">
        <f>IF('1042Bf Données de base trav.'!M164="","",'1042Bf Données de base trav.'!M164)</f>
        <v/>
      </c>
      <c r="Y168" s="379" t="str">
        <f t="shared" si="54"/>
        <v/>
      </c>
      <c r="Z168" s="380" t="str">
        <f>IF(A168="","",'1042Bf Données de base trav.'!Q164-'1042Bf Données de base trav.'!R164)</f>
        <v/>
      </c>
      <c r="AA168" s="380" t="str">
        <f t="shared" si="55"/>
        <v/>
      </c>
      <c r="AB168" s="381" t="str">
        <f t="shared" si="56"/>
        <v/>
      </c>
      <c r="AC168" s="381" t="str">
        <f t="shared" si="57"/>
        <v/>
      </c>
      <c r="AD168" s="381" t="str">
        <f t="shared" si="58"/>
        <v/>
      </c>
      <c r="AE168" s="382" t="str">
        <f t="shared" si="59"/>
        <v/>
      </c>
      <c r="AF168" s="382" t="str">
        <f>IF(K168="","",K168*AF$8 - MAX('1042Bf Données de base trav.'!S164-M168,0))</f>
        <v/>
      </c>
      <c r="AG168" s="382" t="str">
        <f t="shared" si="60"/>
        <v/>
      </c>
      <c r="AH168" s="382" t="str">
        <f t="shared" si="61"/>
        <v/>
      </c>
      <c r="AI168" s="382" t="str">
        <f t="shared" si="62"/>
        <v/>
      </c>
      <c r="AJ168" s="382" t="str">
        <f>IF(OR($C168="",K168="",O168=""),"",MAX(P168+'1042Bf Données de base trav.'!T164-O168,0))</f>
        <v/>
      </c>
      <c r="AK168" s="382" t="str">
        <f>IF('1042Bf Données de base trav.'!T164="","",'1042Bf Données de base trav.'!T164)</f>
        <v/>
      </c>
      <c r="AL168" s="382" t="str">
        <f t="shared" si="63"/>
        <v/>
      </c>
      <c r="AM168" s="383" t="str">
        <f t="shared" si="64"/>
        <v/>
      </c>
      <c r="AN168" s="384" t="str">
        <f t="shared" si="65"/>
        <v/>
      </c>
      <c r="AO168" s="382" t="str">
        <f t="shared" si="66"/>
        <v/>
      </c>
      <c r="AP168" s="382" t="str">
        <f>IF(E168="","",'1042Bf Données de base trav.'!P164)</f>
        <v/>
      </c>
      <c r="AQ168" s="385">
        <f>IF('1042Bf Données de base trav.'!Y164&gt;0,AG168,0)</f>
        <v>0</v>
      </c>
      <c r="AR168" s="386">
        <f>IF('1042Bf Données de base trav.'!Y164&gt;0,'1042Bf Données de base trav.'!T164,0)</f>
        <v>0</v>
      </c>
      <c r="AS168" s="382" t="str">
        <f t="shared" si="67"/>
        <v/>
      </c>
      <c r="AT168" s="382">
        <f>'1042Bf Données de base trav.'!P164</f>
        <v>0</v>
      </c>
      <c r="AU168" s="382">
        <f t="shared" si="68"/>
        <v>0</v>
      </c>
    </row>
    <row r="169" spans="1:47" s="57" customFormat="1" ht="16.899999999999999" customHeight="1">
      <c r="A169" s="402" t="str">
        <f>IF('1042Bf Données de base trav.'!A165="","",'1042Bf Données de base trav.'!A165)</f>
        <v/>
      </c>
      <c r="B169" s="409" t="str">
        <f>IF('1042Bf Données de base trav.'!B165="","",'1042Bf Données de base trav.'!B165)</f>
        <v/>
      </c>
      <c r="C169" s="403" t="str">
        <f>IF('1042Bf Données de base trav.'!C165="","",'1042Bf Données de base trav.'!C165)</f>
        <v/>
      </c>
      <c r="D169" s="310" t="str">
        <f>IF('1042Bf Données de base trav.'!AJ165="","",'1042Bf Données de base trav.'!AJ165)</f>
        <v/>
      </c>
      <c r="E169" s="306" t="str">
        <f>IF('1042Bf Données de base trav.'!N165="","",'1042Bf Données de base trav.'!N165)</f>
        <v/>
      </c>
      <c r="F169" s="308" t="str">
        <f>IF('1042Bf Données de base trav.'!O165="","",'1042Bf Données de base trav.'!O165)</f>
        <v/>
      </c>
      <c r="G169" s="307" t="str">
        <f>IF('1042Bf Données de base trav.'!P165="","",'1042Bf Données de base trav.'!P165)</f>
        <v/>
      </c>
      <c r="H169" s="311" t="str">
        <f>IF('1042Bf Données de base trav.'!Q165="","",'1042Bf Données de base trav.'!Q165)</f>
        <v/>
      </c>
      <c r="I169" s="312" t="str">
        <f>IF('1042Bf Données de base trav.'!R165="","",'1042Bf Données de base trav.'!R165)</f>
        <v/>
      </c>
      <c r="J169" s="313" t="str">
        <f t="shared" si="52"/>
        <v/>
      </c>
      <c r="K169" s="314" t="str">
        <f t="shared" si="53"/>
        <v/>
      </c>
      <c r="L169" s="315" t="str">
        <f>IF('1042Bf Données de base trav.'!S165="","",'1042Bf Données de base trav.'!S165)</f>
        <v/>
      </c>
      <c r="M169" s="316" t="str">
        <f t="shared" si="69"/>
        <v/>
      </c>
      <c r="N169" s="317" t="str">
        <f t="shared" si="70"/>
        <v/>
      </c>
      <c r="O169" s="318" t="str">
        <f t="shared" si="71"/>
        <v/>
      </c>
      <c r="P169" s="319" t="str">
        <f t="shared" si="72"/>
        <v/>
      </c>
      <c r="Q169" s="309" t="str">
        <f t="shared" si="73"/>
        <v/>
      </c>
      <c r="R169" s="320" t="str">
        <f t="shared" si="74"/>
        <v/>
      </c>
      <c r="S169" s="317" t="str">
        <f t="shared" si="75"/>
        <v/>
      </c>
      <c r="T169" s="315" t="str">
        <f>IF(R169="","",MAX((O169-AR169)*'1042Af Demande'!$B$31,0))</f>
        <v/>
      </c>
      <c r="U169" s="321" t="str">
        <f t="shared" si="76"/>
        <v/>
      </c>
      <c r="V169" s="377"/>
      <c r="W169" s="378"/>
      <c r="X169" s="158" t="str">
        <f>IF('1042Bf Données de base trav.'!M165="","",'1042Bf Données de base trav.'!M165)</f>
        <v/>
      </c>
      <c r="Y169" s="379" t="str">
        <f t="shared" si="54"/>
        <v/>
      </c>
      <c r="Z169" s="380" t="str">
        <f>IF(A169="","",'1042Bf Données de base trav.'!Q165-'1042Bf Données de base trav.'!R165)</f>
        <v/>
      </c>
      <c r="AA169" s="380" t="str">
        <f t="shared" si="55"/>
        <v/>
      </c>
      <c r="AB169" s="381" t="str">
        <f t="shared" si="56"/>
        <v/>
      </c>
      <c r="AC169" s="381" t="str">
        <f t="shared" si="57"/>
        <v/>
      </c>
      <c r="AD169" s="381" t="str">
        <f t="shared" si="58"/>
        <v/>
      </c>
      <c r="AE169" s="382" t="str">
        <f t="shared" si="59"/>
        <v/>
      </c>
      <c r="AF169" s="382" t="str">
        <f>IF(K169="","",K169*AF$8 - MAX('1042Bf Données de base trav.'!S165-M169,0))</f>
        <v/>
      </c>
      <c r="AG169" s="382" t="str">
        <f t="shared" si="60"/>
        <v/>
      </c>
      <c r="AH169" s="382" t="str">
        <f t="shared" si="61"/>
        <v/>
      </c>
      <c r="AI169" s="382" t="str">
        <f t="shared" si="62"/>
        <v/>
      </c>
      <c r="AJ169" s="382" t="str">
        <f>IF(OR($C169="",K169="",O169=""),"",MAX(P169+'1042Bf Données de base trav.'!T165-O169,0))</f>
        <v/>
      </c>
      <c r="AK169" s="382" t="str">
        <f>IF('1042Bf Données de base trav.'!T165="","",'1042Bf Données de base trav.'!T165)</f>
        <v/>
      </c>
      <c r="AL169" s="382" t="str">
        <f t="shared" si="63"/>
        <v/>
      </c>
      <c r="AM169" s="383" t="str">
        <f t="shared" si="64"/>
        <v/>
      </c>
      <c r="AN169" s="384" t="str">
        <f t="shared" si="65"/>
        <v/>
      </c>
      <c r="AO169" s="382" t="str">
        <f t="shared" si="66"/>
        <v/>
      </c>
      <c r="AP169" s="382" t="str">
        <f>IF(E169="","",'1042Bf Données de base trav.'!P165)</f>
        <v/>
      </c>
      <c r="AQ169" s="385">
        <f>IF('1042Bf Données de base trav.'!Y165&gt;0,AG169,0)</f>
        <v>0</v>
      </c>
      <c r="AR169" s="386">
        <f>IF('1042Bf Données de base trav.'!Y165&gt;0,'1042Bf Données de base trav.'!T165,0)</f>
        <v>0</v>
      </c>
      <c r="AS169" s="382" t="str">
        <f t="shared" si="67"/>
        <v/>
      </c>
      <c r="AT169" s="382">
        <f>'1042Bf Données de base trav.'!P165</f>
        <v>0</v>
      </c>
      <c r="AU169" s="382">
        <f t="shared" si="68"/>
        <v>0</v>
      </c>
    </row>
    <row r="170" spans="1:47" s="57" customFormat="1" ht="16.899999999999999" customHeight="1">
      <c r="A170" s="402" t="str">
        <f>IF('1042Bf Données de base trav.'!A166="","",'1042Bf Données de base trav.'!A166)</f>
        <v/>
      </c>
      <c r="B170" s="409" t="str">
        <f>IF('1042Bf Données de base trav.'!B166="","",'1042Bf Données de base trav.'!B166)</f>
        <v/>
      </c>
      <c r="C170" s="403" t="str">
        <f>IF('1042Bf Données de base trav.'!C166="","",'1042Bf Données de base trav.'!C166)</f>
        <v/>
      </c>
      <c r="D170" s="310" t="str">
        <f>IF('1042Bf Données de base trav.'!AJ166="","",'1042Bf Données de base trav.'!AJ166)</f>
        <v/>
      </c>
      <c r="E170" s="306" t="str">
        <f>IF('1042Bf Données de base trav.'!N166="","",'1042Bf Données de base trav.'!N166)</f>
        <v/>
      </c>
      <c r="F170" s="308" t="str">
        <f>IF('1042Bf Données de base trav.'!O166="","",'1042Bf Données de base trav.'!O166)</f>
        <v/>
      </c>
      <c r="G170" s="307" t="str">
        <f>IF('1042Bf Données de base trav.'!P166="","",'1042Bf Données de base trav.'!P166)</f>
        <v/>
      </c>
      <c r="H170" s="311" t="str">
        <f>IF('1042Bf Données de base trav.'!Q166="","",'1042Bf Données de base trav.'!Q166)</f>
        <v/>
      </c>
      <c r="I170" s="312" t="str">
        <f>IF('1042Bf Données de base trav.'!R166="","",'1042Bf Données de base trav.'!R166)</f>
        <v/>
      </c>
      <c r="J170" s="313" t="str">
        <f t="shared" si="52"/>
        <v/>
      </c>
      <c r="K170" s="314" t="str">
        <f t="shared" si="53"/>
        <v/>
      </c>
      <c r="L170" s="315" t="str">
        <f>IF('1042Bf Données de base trav.'!S166="","",'1042Bf Données de base trav.'!S166)</f>
        <v/>
      </c>
      <c r="M170" s="316" t="str">
        <f t="shared" si="69"/>
        <v/>
      </c>
      <c r="N170" s="317" t="str">
        <f t="shared" si="70"/>
        <v/>
      </c>
      <c r="O170" s="318" t="str">
        <f t="shared" si="71"/>
        <v/>
      </c>
      <c r="P170" s="319" t="str">
        <f t="shared" si="72"/>
        <v/>
      </c>
      <c r="Q170" s="309" t="str">
        <f t="shared" si="73"/>
        <v/>
      </c>
      <c r="R170" s="320" t="str">
        <f t="shared" si="74"/>
        <v/>
      </c>
      <c r="S170" s="317" t="str">
        <f t="shared" si="75"/>
        <v/>
      </c>
      <c r="T170" s="315" t="str">
        <f>IF(R170="","",MAX((O170-AR170)*'1042Af Demande'!$B$31,0))</f>
        <v/>
      </c>
      <c r="U170" s="321" t="str">
        <f t="shared" si="76"/>
        <v/>
      </c>
      <c r="V170" s="377"/>
      <c r="W170" s="378"/>
      <c r="X170" s="158" t="str">
        <f>IF('1042Bf Données de base trav.'!M166="","",'1042Bf Données de base trav.'!M166)</f>
        <v/>
      </c>
      <c r="Y170" s="379" t="str">
        <f t="shared" si="54"/>
        <v/>
      </c>
      <c r="Z170" s="380" t="str">
        <f>IF(A170="","",'1042Bf Données de base trav.'!Q166-'1042Bf Données de base trav.'!R166)</f>
        <v/>
      </c>
      <c r="AA170" s="380" t="str">
        <f t="shared" si="55"/>
        <v/>
      </c>
      <c r="AB170" s="381" t="str">
        <f t="shared" si="56"/>
        <v/>
      </c>
      <c r="AC170" s="381" t="str">
        <f t="shared" si="57"/>
        <v/>
      </c>
      <c r="AD170" s="381" t="str">
        <f t="shared" si="58"/>
        <v/>
      </c>
      <c r="AE170" s="382" t="str">
        <f t="shared" si="59"/>
        <v/>
      </c>
      <c r="AF170" s="382" t="str">
        <f>IF(K170="","",K170*AF$8 - MAX('1042Bf Données de base trav.'!S166-M170,0))</f>
        <v/>
      </c>
      <c r="AG170" s="382" t="str">
        <f t="shared" si="60"/>
        <v/>
      </c>
      <c r="AH170" s="382" t="str">
        <f t="shared" si="61"/>
        <v/>
      </c>
      <c r="AI170" s="382" t="str">
        <f t="shared" si="62"/>
        <v/>
      </c>
      <c r="AJ170" s="382" t="str">
        <f>IF(OR($C170="",K170="",O170=""),"",MAX(P170+'1042Bf Données de base trav.'!T166-O170,0))</f>
        <v/>
      </c>
      <c r="AK170" s="382" t="str">
        <f>IF('1042Bf Données de base trav.'!T166="","",'1042Bf Données de base trav.'!T166)</f>
        <v/>
      </c>
      <c r="AL170" s="382" t="str">
        <f t="shared" si="63"/>
        <v/>
      </c>
      <c r="AM170" s="383" t="str">
        <f t="shared" si="64"/>
        <v/>
      </c>
      <c r="AN170" s="384" t="str">
        <f t="shared" si="65"/>
        <v/>
      </c>
      <c r="AO170" s="382" t="str">
        <f t="shared" si="66"/>
        <v/>
      </c>
      <c r="AP170" s="382" t="str">
        <f>IF(E170="","",'1042Bf Données de base trav.'!P166)</f>
        <v/>
      </c>
      <c r="AQ170" s="385">
        <f>IF('1042Bf Données de base trav.'!Y166&gt;0,AG170,0)</f>
        <v>0</v>
      </c>
      <c r="AR170" s="386">
        <f>IF('1042Bf Données de base trav.'!Y166&gt;0,'1042Bf Données de base trav.'!T166,0)</f>
        <v>0</v>
      </c>
      <c r="AS170" s="382" t="str">
        <f t="shared" si="67"/>
        <v/>
      </c>
      <c r="AT170" s="382">
        <f>'1042Bf Données de base trav.'!P166</f>
        <v>0</v>
      </c>
      <c r="AU170" s="382">
        <f t="shared" si="68"/>
        <v>0</v>
      </c>
    </row>
    <row r="171" spans="1:47" s="57" customFormat="1" ht="16.899999999999999" customHeight="1">
      <c r="A171" s="402" t="str">
        <f>IF('1042Bf Données de base trav.'!A167="","",'1042Bf Données de base trav.'!A167)</f>
        <v/>
      </c>
      <c r="B171" s="409" t="str">
        <f>IF('1042Bf Données de base trav.'!B167="","",'1042Bf Données de base trav.'!B167)</f>
        <v/>
      </c>
      <c r="C171" s="403" t="str">
        <f>IF('1042Bf Données de base trav.'!C167="","",'1042Bf Données de base trav.'!C167)</f>
        <v/>
      </c>
      <c r="D171" s="310" t="str">
        <f>IF('1042Bf Données de base trav.'!AJ167="","",'1042Bf Données de base trav.'!AJ167)</f>
        <v/>
      </c>
      <c r="E171" s="306" t="str">
        <f>IF('1042Bf Données de base trav.'!N167="","",'1042Bf Données de base trav.'!N167)</f>
        <v/>
      </c>
      <c r="F171" s="308" t="str">
        <f>IF('1042Bf Données de base trav.'!O167="","",'1042Bf Données de base trav.'!O167)</f>
        <v/>
      </c>
      <c r="G171" s="307" t="str">
        <f>IF('1042Bf Données de base trav.'!P167="","",'1042Bf Données de base trav.'!P167)</f>
        <v/>
      </c>
      <c r="H171" s="311" t="str">
        <f>IF('1042Bf Données de base trav.'!Q167="","",'1042Bf Données de base trav.'!Q167)</f>
        <v/>
      </c>
      <c r="I171" s="312" t="str">
        <f>IF('1042Bf Données de base trav.'!R167="","",'1042Bf Données de base trav.'!R167)</f>
        <v/>
      </c>
      <c r="J171" s="313" t="str">
        <f t="shared" si="52"/>
        <v/>
      </c>
      <c r="K171" s="314" t="str">
        <f t="shared" si="53"/>
        <v/>
      </c>
      <c r="L171" s="315" t="str">
        <f>IF('1042Bf Données de base trav.'!S167="","",'1042Bf Données de base trav.'!S167)</f>
        <v/>
      </c>
      <c r="M171" s="316" t="str">
        <f t="shared" si="69"/>
        <v/>
      </c>
      <c r="N171" s="317" t="str">
        <f t="shared" si="70"/>
        <v/>
      </c>
      <c r="O171" s="318" t="str">
        <f t="shared" si="71"/>
        <v/>
      </c>
      <c r="P171" s="319" t="str">
        <f t="shared" si="72"/>
        <v/>
      </c>
      <c r="Q171" s="309" t="str">
        <f t="shared" si="73"/>
        <v/>
      </c>
      <c r="R171" s="320" t="str">
        <f t="shared" si="74"/>
        <v/>
      </c>
      <c r="S171" s="317" t="str">
        <f t="shared" si="75"/>
        <v/>
      </c>
      <c r="T171" s="315" t="str">
        <f>IF(R171="","",MAX((O171-AR171)*'1042Af Demande'!$B$31,0))</f>
        <v/>
      </c>
      <c r="U171" s="321" t="str">
        <f t="shared" si="76"/>
        <v/>
      </c>
      <c r="V171" s="377"/>
      <c r="W171" s="378"/>
      <c r="X171" s="158" t="str">
        <f>IF('1042Bf Données de base trav.'!M167="","",'1042Bf Données de base trav.'!M167)</f>
        <v/>
      </c>
      <c r="Y171" s="379" t="str">
        <f t="shared" si="54"/>
        <v/>
      </c>
      <c r="Z171" s="380" t="str">
        <f>IF(A171="","",'1042Bf Données de base trav.'!Q167-'1042Bf Données de base trav.'!R167)</f>
        <v/>
      </c>
      <c r="AA171" s="380" t="str">
        <f t="shared" si="55"/>
        <v/>
      </c>
      <c r="AB171" s="381" t="str">
        <f t="shared" si="56"/>
        <v/>
      </c>
      <c r="AC171" s="381" t="str">
        <f t="shared" si="57"/>
        <v/>
      </c>
      <c r="AD171" s="381" t="str">
        <f t="shared" si="58"/>
        <v/>
      </c>
      <c r="AE171" s="382" t="str">
        <f t="shared" si="59"/>
        <v/>
      </c>
      <c r="AF171" s="382" t="str">
        <f>IF(K171="","",K171*AF$8 - MAX('1042Bf Données de base trav.'!S167-M171,0))</f>
        <v/>
      </c>
      <c r="AG171" s="382" t="str">
        <f t="shared" si="60"/>
        <v/>
      </c>
      <c r="AH171" s="382" t="str">
        <f t="shared" si="61"/>
        <v/>
      </c>
      <c r="AI171" s="382" t="str">
        <f t="shared" si="62"/>
        <v/>
      </c>
      <c r="AJ171" s="382" t="str">
        <f>IF(OR($C171="",K171="",O171=""),"",MAX(P171+'1042Bf Données de base trav.'!T167-O171,0))</f>
        <v/>
      </c>
      <c r="AK171" s="382" t="str">
        <f>IF('1042Bf Données de base trav.'!T167="","",'1042Bf Données de base trav.'!T167)</f>
        <v/>
      </c>
      <c r="AL171" s="382" t="str">
        <f t="shared" si="63"/>
        <v/>
      </c>
      <c r="AM171" s="383" t="str">
        <f t="shared" si="64"/>
        <v/>
      </c>
      <c r="AN171" s="384" t="str">
        <f t="shared" si="65"/>
        <v/>
      </c>
      <c r="AO171" s="382" t="str">
        <f t="shared" si="66"/>
        <v/>
      </c>
      <c r="AP171" s="382" t="str">
        <f>IF(E171="","",'1042Bf Données de base trav.'!P167)</f>
        <v/>
      </c>
      <c r="AQ171" s="385">
        <f>IF('1042Bf Données de base trav.'!Y167&gt;0,AG171,0)</f>
        <v>0</v>
      </c>
      <c r="AR171" s="386">
        <f>IF('1042Bf Données de base trav.'!Y167&gt;0,'1042Bf Données de base trav.'!T167,0)</f>
        <v>0</v>
      </c>
      <c r="AS171" s="382" t="str">
        <f t="shared" si="67"/>
        <v/>
      </c>
      <c r="AT171" s="382">
        <f>'1042Bf Données de base trav.'!P167</f>
        <v>0</v>
      </c>
      <c r="AU171" s="382">
        <f t="shared" si="68"/>
        <v>0</v>
      </c>
    </row>
    <row r="172" spans="1:47" s="57" customFormat="1" ht="16.899999999999999" customHeight="1">
      <c r="A172" s="402" t="str">
        <f>IF('1042Bf Données de base trav.'!A168="","",'1042Bf Données de base trav.'!A168)</f>
        <v/>
      </c>
      <c r="B172" s="409" t="str">
        <f>IF('1042Bf Données de base trav.'!B168="","",'1042Bf Données de base trav.'!B168)</f>
        <v/>
      </c>
      <c r="C172" s="403" t="str">
        <f>IF('1042Bf Données de base trav.'!C168="","",'1042Bf Données de base trav.'!C168)</f>
        <v/>
      </c>
      <c r="D172" s="310" t="str">
        <f>IF('1042Bf Données de base trav.'!AJ168="","",'1042Bf Données de base trav.'!AJ168)</f>
        <v/>
      </c>
      <c r="E172" s="306" t="str">
        <f>IF('1042Bf Données de base trav.'!N168="","",'1042Bf Données de base trav.'!N168)</f>
        <v/>
      </c>
      <c r="F172" s="308" t="str">
        <f>IF('1042Bf Données de base trav.'!O168="","",'1042Bf Données de base trav.'!O168)</f>
        <v/>
      </c>
      <c r="G172" s="307" t="str">
        <f>IF('1042Bf Données de base trav.'!P168="","",'1042Bf Données de base trav.'!P168)</f>
        <v/>
      </c>
      <c r="H172" s="311" t="str">
        <f>IF('1042Bf Données de base trav.'!Q168="","",'1042Bf Données de base trav.'!Q168)</f>
        <v/>
      </c>
      <c r="I172" s="312" t="str">
        <f>IF('1042Bf Données de base trav.'!R168="","",'1042Bf Données de base trav.'!R168)</f>
        <v/>
      </c>
      <c r="J172" s="313" t="str">
        <f t="shared" si="52"/>
        <v/>
      </c>
      <c r="K172" s="314" t="str">
        <f t="shared" si="53"/>
        <v/>
      </c>
      <c r="L172" s="315" t="str">
        <f>IF('1042Bf Données de base trav.'!S168="","",'1042Bf Données de base trav.'!S168)</f>
        <v/>
      </c>
      <c r="M172" s="316" t="str">
        <f t="shared" si="69"/>
        <v/>
      </c>
      <c r="N172" s="317" t="str">
        <f t="shared" si="70"/>
        <v/>
      </c>
      <c r="O172" s="318" t="str">
        <f t="shared" si="71"/>
        <v/>
      </c>
      <c r="P172" s="319" t="str">
        <f t="shared" si="72"/>
        <v/>
      </c>
      <c r="Q172" s="309" t="str">
        <f t="shared" si="73"/>
        <v/>
      </c>
      <c r="R172" s="320" t="str">
        <f t="shared" si="74"/>
        <v/>
      </c>
      <c r="S172" s="317" t="str">
        <f t="shared" si="75"/>
        <v/>
      </c>
      <c r="T172" s="315" t="str">
        <f>IF(R172="","",MAX((O172-AR172)*'1042Af Demande'!$B$31,0))</f>
        <v/>
      </c>
      <c r="U172" s="321" t="str">
        <f t="shared" si="76"/>
        <v/>
      </c>
      <c r="V172" s="377"/>
      <c r="W172" s="378"/>
      <c r="X172" s="158" t="str">
        <f>IF('1042Bf Données de base trav.'!M168="","",'1042Bf Données de base trav.'!M168)</f>
        <v/>
      </c>
      <c r="Y172" s="379" t="str">
        <f t="shared" si="54"/>
        <v/>
      </c>
      <c r="Z172" s="380" t="str">
        <f>IF(A172="","",'1042Bf Données de base trav.'!Q168-'1042Bf Données de base trav.'!R168)</f>
        <v/>
      </c>
      <c r="AA172" s="380" t="str">
        <f t="shared" si="55"/>
        <v/>
      </c>
      <c r="AB172" s="381" t="str">
        <f t="shared" si="56"/>
        <v/>
      </c>
      <c r="AC172" s="381" t="str">
        <f t="shared" si="57"/>
        <v/>
      </c>
      <c r="AD172" s="381" t="str">
        <f t="shared" si="58"/>
        <v/>
      </c>
      <c r="AE172" s="382" t="str">
        <f t="shared" si="59"/>
        <v/>
      </c>
      <c r="AF172" s="382" t="str">
        <f>IF(K172="","",K172*AF$8 - MAX('1042Bf Données de base trav.'!S168-M172,0))</f>
        <v/>
      </c>
      <c r="AG172" s="382" t="str">
        <f t="shared" si="60"/>
        <v/>
      </c>
      <c r="AH172" s="382" t="str">
        <f t="shared" si="61"/>
        <v/>
      </c>
      <c r="AI172" s="382" t="str">
        <f t="shared" si="62"/>
        <v/>
      </c>
      <c r="AJ172" s="382" t="str">
        <f>IF(OR($C172="",K172="",O172=""),"",MAX(P172+'1042Bf Données de base trav.'!T168-O172,0))</f>
        <v/>
      </c>
      <c r="AK172" s="382" t="str">
        <f>IF('1042Bf Données de base trav.'!T168="","",'1042Bf Données de base trav.'!T168)</f>
        <v/>
      </c>
      <c r="AL172" s="382" t="str">
        <f t="shared" si="63"/>
        <v/>
      </c>
      <c r="AM172" s="383" t="str">
        <f t="shared" si="64"/>
        <v/>
      </c>
      <c r="AN172" s="384" t="str">
        <f t="shared" si="65"/>
        <v/>
      </c>
      <c r="AO172" s="382" t="str">
        <f t="shared" si="66"/>
        <v/>
      </c>
      <c r="AP172" s="382" t="str">
        <f>IF(E172="","",'1042Bf Données de base trav.'!P168)</f>
        <v/>
      </c>
      <c r="AQ172" s="385">
        <f>IF('1042Bf Données de base trav.'!Y168&gt;0,AG172,0)</f>
        <v>0</v>
      </c>
      <c r="AR172" s="386">
        <f>IF('1042Bf Données de base trav.'!Y168&gt;0,'1042Bf Données de base trav.'!T168,0)</f>
        <v>0</v>
      </c>
      <c r="AS172" s="382" t="str">
        <f t="shared" si="67"/>
        <v/>
      </c>
      <c r="AT172" s="382">
        <f>'1042Bf Données de base trav.'!P168</f>
        <v>0</v>
      </c>
      <c r="AU172" s="382">
        <f t="shared" si="68"/>
        <v>0</v>
      </c>
    </row>
    <row r="173" spans="1:47" s="57" customFormat="1" ht="16.899999999999999" customHeight="1">
      <c r="A173" s="402" t="str">
        <f>IF('1042Bf Données de base trav.'!A169="","",'1042Bf Données de base trav.'!A169)</f>
        <v/>
      </c>
      <c r="B173" s="409" t="str">
        <f>IF('1042Bf Données de base trav.'!B169="","",'1042Bf Données de base trav.'!B169)</f>
        <v/>
      </c>
      <c r="C173" s="403" t="str">
        <f>IF('1042Bf Données de base trav.'!C169="","",'1042Bf Données de base trav.'!C169)</f>
        <v/>
      </c>
      <c r="D173" s="310" t="str">
        <f>IF('1042Bf Données de base trav.'!AJ169="","",'1042Bf Données de base trav.'!AJ169)</f>
        <v/>
      </c>
      <c r="E173" s="306" t="str">
        <f>IF('1042Bf Données de base trav.'!N169="","",'1042Bf Données de base trav.'!N169)</f>
        <v/>
      </c>
      <c r="F173" s="308" t="str">
        <f>IF('1042Bf Données de base trav.'!O169="","",'1042Bf Données de base trav.'!O169)</f>
        <v/>
      </c>
      <c r="G173" s="307" t="str">
        <f>IF('1042Bf Données de base trav.'!P169="","",'1042Bf Données de base trav.'!P169)</f>
        <v/>
      </c>
      <c r="H173" s="311" t="str">
        <f>IF('1042Bf Données de base trav.'!Q169="","",'1042Bf Données de base trav.'!Q169)</f>
        <v/>
      </c>
      <c r="I173" s="312" t="str">
        <f>IF('1042Bf Données de base trav.'!R169="","",'1042Bf Données de base trav.'!R169)</f>
        <v/>
      </c>
      <c r="J173" s="313" t="str">
        <f t="shared" si="52"/>
        <v/>
      </c>
      <c r="K173" s="314" t="str">
        <f t="shared" si="53"/>
        <v/>
      </c>
      <c r="L173" s="315" t="str">
        <f>IF('1042Bf Données de base trav.'!S169="","",'1042Bf Données de base trav.'!S169)</f>
        <v/>
      </c>
      <c r="M173" s="316" t="str">
        <f t="shared" si="69"/>
        <v/>
      </c>
      <c r="N173" s="317" t="str">
        <f t="shared" si="70"/>
        <v/>
      </c>
      <c r="O173" s="318" t="str">
        <f t="shared" si="71"/>
        <v/>
      </c>
      <c r="P173" s="319" t="str">
        <f t="shared" si="72"/>
        <v/>
      </c>
      <c r="Q173" s="309" t="str">
        <f t="shared" si="73"/>
        <v/>
      </c>
      <c r="R173" s="320" t="str">
        <f t="shared" si="74"/>
        <v/>
      </c>
      <c r="S173" s="317" t="str">
        <f t="shared" si="75"/>
        <v/>
      </c>
      <c r="T173" s="315" t="str">
        <f>IF(R173="","",MAX((O173-AR173)*'1042Af Demande'!$B$31,0))</f>
        <v/>
      </c>
      <c r="U173" s="321" t="str">
        <f t="shared" si="76"/>
        <v/>
      </c>
      <c r="V173" s="377"/>
      <c r="W173" s="378"/>
      <c r="X173" s="158" t="str">
        <f>IF('1042Bf Données de base trav.'!M169="","",'1042Bf Données de base trav.'!M169)</f>
        <v/>
      </c>
      <c r="Y173" s="379" t="str">
        <f t="shared" si="54"/>
        <v/>
      </c>
      <c r="Z173" s="380" t="str">
        <f>IF(A173="","",'1042Bf Données de base trav.'!Q169-'1042Bf Données de base trav.'!R169)</f>
        <v/>
      </c>
      <c r="AA173" s="380" t="str">
        <f t="shared" si="55"/>
        <v/>
      </c>
      <c r="AB173" s="381" t="str">
        <f t="shared" si="56"/>
        <v/>
      </c>
      <c r="AC173" s="381" t="str">
        <f t="shared" si="57"/>
        <v/>
      </c>
      <c r="AD173" s="381" t="str">
        <f t="shared" si="58"/>
        <v/>
      </c>
      <c r="AE173" s="382" t="str">
        <f t="shared" si="59"/>
        <v/>
      </c>
      <c r="AF173" s="382" t="str">
        <f>IF(K173="","",K173*AF$8 - MAX('1042Bf Données de base trav.'!S169-M173,0))</f>
        <v/>
      </c>
      <c r="AG173" s="382" t="str">
        <f t="shared" si="60"/>
        <v/>
      </c>
      <c r="AH173" s="382" t="str">
        <f t="shared" si="61"/>
        <v/>
      </c>
      <c r="AI173" s="382" t="str">
        <f t="shared" si="62"/>
        <v/>
      </c>
      <c r="AJ173" s="382" t="str">
        <f>IF(OR($C173="",K173="",O173=""),"",MAX(P173+'1042Bf Données de base trav.'!T169-O173,0))</f>
        <v/>
      </c>
      <c r="AK173" s="382" t="str">
        <f>IF('1042Bf Données de base trav.'!T169="","",'1042Bf Données de base trav.'!T169)</f>
        <v/>
      </c>
      <c r="AL173" s="382" t="str">
        <f t="shared" si="63"/>
        <v/>
      </c>
      <c r="AM173" s="383" t="str">
        <f t="shared" si="64"/>
        <v/>
      </c>
      <c r="AN173" s="384" t="str">
        <f t="shared" si="65"/>
        <v/>
      </c>
      <c r="AO173" s="382" t="str">
        <f t="shared" si="66"/>
        <v/>
      </c>
      <c r="AP173" s="382" t="str">
        <f>IF(E173="","",'1042Bf Données de base trav.'!P169)</f>
        <v/>
      </c>
      <c r="AQ173" s="385">
        <f>IF('1042Bf Données de base trav.'!Y169&gt;0,AG173,0)</f>
        <v>0</v>
      </c>
      <c r="AR173" s="386">
        <f>IF('1042Bf Données de base trav.'!Y169&gt;0,'1042Bf Données de base trav.'!T169,0)</f>
        <v>0</v>
      </c>
      <c r="AS173" s="382" t="str">
        <f t="shared" si="67"/>
        <v/>
      </c>
      <c r="AT173" s="382">
        <f>'1042Bf Données de base trav.'!P169</f>
        <v>0</v>
      </c>
      <c r="AU173" s="382">
        <f t="shared" si="68"/>
        <v>0</v>
      </c>
    </row>
    <row r="174" spans="1:47" s="57" customFormat="1" ht="16.899999999999999" customHeight="1">
      <c r="A174" s="402" t="str">
        <f>IF('1042Bf Données de base trav.'!A170="","",'1042Bf Données de base trav.'!A170)</f>
        <v/>
      </c>
      <c r="B174" s="409" t="str">
        <f>IF('1042Bf Données de base trav.'!B170="","",'1042Bf Données de base trav.'!B170)</f>
        <v/>
      </c>
      <c r="C174" s="403" t="str">
        <f>IF('1042Bf Données de base trav.'!C170="","",'1042Bf Données de base trav.'!C170)</f>
        <v/>
      </c>
      <c r="D174" s="310" t="str">
        <f>IF('1042Bf Données de base trav.'!AJ170="","",'1042Bf Données de base trav.'!AJ170)</f>
        <v/>
      </c>
      <c r="E174" s="306" t="str">
        <f>IF('1042Bf Données de base trav.'!N170="","",'1042Bf Données de base trav.'!N170)</f>
        <v/>
      </c>
      <c r="F174" s="308" t="str">
        <f>IF('1042Bf Données de base trav.'!O170="","",'1042Bf Données de base trav.'!O170)</f>
        <v/>
      </c>
      <c r="G174" s="307" t="str">
        <f>IF('1042Bf Données de base trav.'!P170="","",'1042Bf Données de base trav.'!P170)</f>
        <v/>
      </c>
      <c r="H174" s="311" t="str">
        <f>IF('1042Bf Données de base trav.'!Q170="","",'1042Bf Données de base trav.'!Q170)</f>
        <v/>
      </c>
      <c r="I174" s="312" t="str">
        <f>IF('1042Bf Données de base trav.'!R170="","",'1042Bf Données de base trav.'!R170)</f>
        <v/>
      </c>
      <c r="J174" s="313" t="str">
        <f t="shared" si="52"/>
        <v/>
      </c>
      <c r="K174" s="314" t="str">
        <f t="shared" si="53"/>
        <v/>
      </c>
      <c r="L174" s="315" t="str">
        <f>IF('1042Bf Données de base trav.'!S170="","",'1042Bf Données de base trav.'!S170)</f>
        <v/>
      </c>
      <c r="M174" s="316" t="str">
        <f t="shared" si="69"/>
        <v/>
      </c>
      <c r="N174" s="317" t="str">
        <f t="shared" si="70"/>
        <v/>
      </c>
      <c r="O174" s="318" t="str">
        <f t="shared" si="71"/>
        <v/>
      </c>
      <c r="P174" s="319" t="str">
        <f t="shared" si="72"/>
        <v/>
      </c>
      <c r="Q174" s="309" t="str">
        <f t="shared" si="73"/>
        <v/>
      </c>
      <c r="R174" s="320" t="str">
        <f t="shared" si="74"/>
        <v/>
      </c>
      <c r="S174" s="317" t="str">
        <f t="shared" si="75"/>
        <v/>
      </c>
      <c r="T174" s="315" t="str">
        <f>IF(R174="","",MAX((O174-AR174)*'1042Af Demande'!$B$31,0))</f>
        <v/>
      </c>
      <c r="U174" s="321" t="str">
        <f t="shared" si="76"/>
        <v/>
      </c>
      <c r="V174" s="377"/>
      <c r="W174" s="378"/>
      <c r="X174" s="158" t="str">
        <f>IF('1042Bf Données de base trav.'!M170="","",'1042Bf Données de base trav.'!M170)</f>
        <v/>
      </c>
      <c r="Y174" s="379" t="str">
        <f t="shared" si="54"/>
        <v/>
      </c>
      <c r="Z174" s="380" t="str">
        <f>IF(A174="","",'1042Bf Données de base trav.'!Q170-'1042Bf Données de base trav.'!R170)</f>
        <v/>
      </c>
      <c r="AA174" s="380" t="str">
        <f t="shared" si="55"/>
        <v/>
      </c>
      <c r="AB174" s="381" t="str">
        <f t="shared" si="56"/>
        <v/>
      </c>
      <c r="AC174" s="381" t="str">
        <f t="shared" si="57"/>
        <v/>
      </c>
      <c r="AD174" s="381" t="str">
        <f t="shared" si="58"/>
        <v/>
      </c>
      <c r="AE174" s="382" t="str">
        <f t="shared" si="59"/>
        <v/>
      </c>
      <c r="AF174" s="382" t="str">
        <f>IF(K174="","",K174*AF$8 - MAX('1042Bf Données de base trav.'!S170-M174,0))</f>
        <v/>
      </c>
      <c r="AG174" s="382" t="str">
        <f t="shared" si="60"/>
        <v/>
      </c>
      <c r="AH174" s="382" t="str">
        <f t="shared" si="61"/>
        <v/>
      </c>
      <c r="AI174" s="382" t="str">
        <f t="shared" si="62"/>
        <v/>
      </c>
      <c r="AJ174" s="382" t="str">
        <f>IF(OR($C174="",K174="",O174=""),"",MAX(P174+'1042Bf Données de base trav.'!T170-O174,0))</f>
        <v/>
      </c>
      <c r="AK174" s="382" t="str">
        <f>IF('1042Bf Données de base trav.'!T170="","",'1042Bf Données de base trav.'!T170)</f>
        <v/>
      </c>
      <c r="AL174" s="382" t="str">
        <f t="shared" si="63"/>
        <v/>
      </c>
      <c r="AM174" s="383" t="str">
        <f t="shared" si="64"/>
        <v/>
      </c>
      <c r="AN174" s="384" t="str">
        <f t="shared" si="65"/>
        <v/>
      </c>
      <c r="AO174" s="382" t="str">
        <f t="shared" si="66"/>
        <v/>
      </c>
      <c r="AP174" s="382" t="str">
        <f>IF(E174="","",'1042Bf Données de base trav.'!P170)</f>
        <v/>
      </c>
      <c r="AQ174" s="385">
        <f>IF('1042Bf Données de base trav.'!Y170&gt;0,AG174,0)</f>
        <v>0</v>
      </c>
      <c r="AR174" s="386">
        <f>IF('1042Bf Données de base trav.'!Y170&gt;0,'1042Bf Données de base trav.'!T170,0)</f>
        <v>0</v>
      </c>
      <c r="AS174" s="382" t="str">
        <f t="shared" si="67"/>
        <v/>
      </c>
      <c r="AT174" s="382">
        <f>'1042Bf Données de base trav.'!P170</f>
        <v>0</v>
      </c>
      <c r="AU174" s="382">
        <f t="shared" si="68"/>
        <v>0</v>
      </c>
    </row>
    <row r="175" spans="1:47" s="57" customFormat="1" ht="16.899999999999999" customHeight="1">
      <c r="A175" s="402" t="str">
        <f>IF('1042Bf Données de base trav.'!A171="","",'1042Bf Données de base trav.'!A171)</f>
        <v/>
      </c>
      <c r="B175" s="409" t="str">
        <f>IF('1042Bf Données de base trav.'!B171="","",'1042Bf Données de base trav.'!B171)</f>
        <v/>
      </c>
      <c r="C175" s="403" t="str">
        <f>IF('1042Bf Données de base trav.'!C171="","",'1042Bf Données de base trav.'!C171)</f>
        <v/>
      </c>
      <c r="D175" s="310" t="str">
        <f>IF('1042Bf Données de base trav.'!AJ171="","",'1042Bf Données de base trav.'!AJ171)</f>
        <v/>
      </c>
      <c r="E175" s="306" t="str">
        <f>IF('1042Bf Données de base trav.'!N171="","",'1042Bf Données de base trav.'!N171)</f>
        <v/>
      </c>
      <c r="F175" s="308" t="str">
        <f>IF('1042Bf Données de base trav.'!O171="","",'1042Bf Données de base trav.'!O171)</f>
        <v/>
      </c>
      <c r="G175" s="307" t="str">
        <f>IF('1042Bf Données de base trav.'!P171="","",'1042Bf Données de base trav.'!P171)</f>
        <v/>
      </c>
      <c r="H175" s="311" t="str">
        <f>IF('1042Bf Données de base trav.'!Q171="","",'1042Bf Données de base trav.'!Q171)</f>
        <v/>
      </c>
      <c r="I175" s="312" t="str">
        <f>IF('1042Bf Données de base trav.'!R171="","",'1042Bf Données de base trav.'!R171)</f>
        <v/>
      </c>
      <c r="J175" s="313" t="str">
        <f t="shared" si="52"/>
        <v/>
      </c>
      <c r="K175" s="314" t="str">
        <f t="shared" si="53"/>
        <v/>
      </c>
      <c r="L175" s="315" t="str">
        <f>IF('1042Bf Données de base trav.'!S171="","",'1042Bf Données de base trav.'!S171)</f>
        <v/>
      </c>
      <c r="M175" s="316" t="str">
        <f t="shared" si="69"/>
        <v/>
      </c>
      <c r="N175" s="317" t="str">
        <f t="shared" si="70"/>
        <v/>
      </c>
      <c r="O175" s="318" t="str">
        <f t="shared" si="71"/>
        <v/>
      </c>
      <c r="P175" s="319" t="str">
        <f t="shared" si="72"/>
        <v/>
      </c>
      <c r="Q175" s="309" t="str">
        <f t="shared" si="73"/>
        <v/>
      </c>
      <c r="R175" s="320" t="str">
        <f t="shared" si="74"/>
        <v/>
      </c>
      <c r="S175" s="317" t="str">
        <f t="shared" si="75"/>
        <v/>
      </c>
      <c r="T175" s="315" t="str">
        <f>IF(R175="","",MAX((O175-AR175)*'1042Af Demande'!$B$31,0))</f>
        <v/>
      </c>
      <c r="U175" s="321" t="str">
        <f t="shared" si="76"/>
        <v/>
      </c>
      <c r="V175" s="377"/>
      <c r="W175" s="378"/>
      <c r="X175" s="158" t="str">
        <f>IF('1042Bf Données de base trav.'!M171="","",'1042Bf Données de base trav.'!M171)</f>
        <v/>
      </c>
      <c r="Y175" s="379" t="str">
        <f t="shared" si="54"/>
        <v/>
      </c>
      <c r="Z175" s="380" t="str">
        <f>IF(A175="","",'1042Bf Données de base trav.'!Q171-'1042Bf Données de base trav.'!R171)</f>
        <v/>
      </c>
      <c r="AA175" s="380" t="str">
        <f t="shared" si="55"/>
        <v/>
      </c>
      <c r="AB175" s="381" t="str">
        <f t="shared" si="56"/>
        <v/>
      </c>
      <c r="AC175" s="381" t="str">
        <f t="shared" si="57"/>
        <v/>
      </c>
      <c r="AD175" s="381" t="str">
        <f t="shared" si="58"/>
        <v/>
      </c>
      <c r="AE175" s="382" t="str">
        <f t="shared" si="59"/>
        <v/>
      </c>
      <c r="AF175" s="382" t="str">
        <f>IF(K175="","",K175*AF$8 - MAX('1042Bf Données de base trav.'!S171-M175,0))</f>
        <v/>
      </c>
      <c r="AG175" s="382" t="str">
        <f t="shared" si="60"/>
        <v/>
      </c>
      <c r="AH175" s="382" t="str">
        <f t="shared" si="61"/>
        <v/>
      </c>
      <c r="AI175" s="382" t="str">
        <f t="shared" si="62"/>
        <v/>
      </c>
      <c r="AJ175" s="382" t="str">
        <f>IF(OR($C175="",K175="",O175=""),"",MAX(P175+'1042Bf Données de base trav.'!T171-O175,0))</f>
        <v/>
      </c>
      <c r="AK175" s="382" t="str">
        <f>IF('1042Bf Données de base trav.'!T171="","",'1042Bf Données de base trav.'!T171)</f>
        <v/>
      </c>
      <c r="AL175" s="382" t="str">
        <f t="shared" si="63"/>
        <v/>
      </c>
      <c r="AM175" s="383" t="str">
        <f t="shared" si="64"/>
        <v/>
      </c>
      <c r="AN175" s="384" t="str">
        <f t="shared" si="65"/>
        <v/>
      </c>
      <c r="AO175" s="382" t="str">
        <f t="shared" si="66"/>
        <v/>
      </c>
      <c r="AP175" s="382" t="str">
        <f>IF(E175="","",'1042Bf Données de base trav.'!P171)</f>
        <v/>
      </c>
      <c r="AQ175" s="385">
        <f>IF('1042Bf Données de base trav.'!Y171&gt;0,AG175,0)</f>
        <v>0</v>
      </c>
      <c r="AR175" s="386">
        <f>IF('1042Bf Données de base trav.'!Y171&gt;0,'1042Bf Données de base trav.'!T171,0)</f>
        <v>0</v>
      </c>
      <c r="AS175" s="382" t="str">
        <f t="shared" si="67"/>
        <v/>
      </c>
      <c r="AT175" s="382">
        <f>'1042Bf Données de base trav.'!P171</f>
        <v>0</v>
      </c>
      <c r="AU175" s="382">
        <f t="shared" si="68"/>
        <v>0</v>
      </c>
    </row>
    <row r="176" spans="1:47" s="57" customFormat="1" ht="16.899999999999999" customHeight="1">
      <c r="A176" s="402" t="str">
        <f>IF('1042Bf Données de base trav.'!A172="","",'1042Bf Données de base trav.'!A172)</f>
        <v/>
      </c>
      <c r="B176" s="409" t="str">
        <f>IF('1042Bf Données de base trav.'!B172="","",'1042Bf Données de base trav.'!B172)</f>
        <v/>
      </c>
      <c r="C176" s="403" t="str">
        <f>IF('1042Bf Données de base trav.'!C172="","",'1042Bf Données de base trav.'!C172)</f>
        <v/>
      </c>
      <c r="D176" s="310" t="str">
        <f>IF('1042Bf Données de base trav.'!AJ172="","",'1042Bf Données de base trav.'!AJ172)</f>
        <v/>
      </c>
      <c r="E176" s="306" t="str">
        <f>IF('1042Bf Données de base trav.'!N172="","",'1042Bf Données de base trav.'!N172)</f>
        <v/>
      </c>
      <c r="F176" s="308" t="str">
        <f>IF('1042Bf Données de base trav.'!O172="","",'1042Bf Données de base trav.'!O172)</f>
        <v/>
      </c>
      <c r="G176" s="307" t="str">
        <f>IF('1042Bf Données de base trav.'!P172="","",'1042Bf Données de base trav.'!P172)</f>
        <v/>
      </c>
      <c r="H176" s="311" t="str">
        <f>IF('1042Bf Données de base trav.'!Q172="","",'1042Bf Données de base trav.'!Q172)</f>
        <v/>
      </c>
      <c r="I176" s="312" t="str">
        <f>IF('1042Bf Données de base trav.'!R172="","",'1042Bf Données de base trav.'!R172)</f>
        <v/>
      </c>
      <c r="J176" s="313" t="str">
        <f t="shared" si="52"/>
        <v/>
      </c>
      <c r="K176" s="314" t="str">
        <f t="shared" si="53"/>
        <v/>
      </c>
      <c r="L176" s="315" t="str">
        <f>IF('1042Bf Données de base trav.'!S172="","",'1042Bf Données de base trav.'!S172)</f>
        <v/>
      </c>
      <c r="M176" s="316" t="str">
        <f t="shared" si="69"/>
        <v/>
      </c>
      <c r="N176" s="317" t="str">
        <f t="shared" si="70"/>
        <v/>
      </c>
      <c r="O176" s="318" t="str">
        <f t="shared" si="71"/>
        <v/>
      </c>
      <c r="P176" s="319" t="str">
        <f t="shared" si="72"/>
        <v/>
      </c>
      <c r="Q176" s="309" t="str">
        <f t="shared" si="73"/>
        <v/>
      </c>
      <c r="R176" s="320" t="str">
        <f t="shared" si="74"/>
        <v/>
      </c>
      <c r="S176" s="317" t="str">
        <f t="shared" si="75"/>
        <v/>
      </c>
      <c r="T176" s="315" t="str">
        <f>IF(R176="","",MAX((O176-AR176)*'1042Af Demande'!$B$31,0))</f>
        <v/>
      </c>
      <c r="U176" s="321" t="str">
        <f t="shared" si="76"/>
        <v/>
      </c>
      <c r="V176" s="377"/>
      <c r="W176" s="378"/>
      <c r="X176" s="158" t="str">
        <f>IF('1042Bf Données de base trav.'!M172="","",'1042Bf Données de base trav.'!M172)</f>
        <v/>
      </c>
      <c r="Y176" s="379" t="str">
        <f t="shared" si="54"/>
        <v/>
      </c>
      <c r="Z176" s="380" t="str">
        <f>IF(A176="","",'1042Bf Données de base trav.'!Q172-'1042Bf Données de base trav.'!R172)</f>
        <v/>
      </c>
      <c r="AA176" s="380" t="str">
        <f t="shared" si="55"/>
        <v/>
      </c>
      <c r="AB176" s="381" t="str">
        <f t="shared" si="56"/>
        <v/>
      </c>
      <c r="AC176" s="381" t="str">
        <f t="shared" si="57"/>
        <v/>
      </c>
      <c r="AD176" s="381" t="str">
        <f t="shared" si="58"/>
        <v/>
      </c>
      <c r="AE176" s="382" t="str">
        <f t="shared" si="59"/>
        <v/>
      </c>
      <c r="AF176" s="382" t="str">
        <f>IF(K176="","",K176*AF$8 - MAX('1042Bf Données de base trav.'!S172-M176,0))</f>
        <v/>
      </c>
      <c r="AG176" s="382" t="str">
        <f t="shared" si="60"/>
        <v/>
      </c>
      <c r="AH176" s="382" t="str">
        <f t="shared" si="61"/>
        <v/>
      </c>
      <c r="AI176" s="382" t="str">
        <f t="shared" si="62"/>
        <v/>
      </c>
      <c r="AJ176" s="382" t="str">
        <f>IF(OR($C176="",K176="",O176=""),"",MAX(P176+'1042Bf Données de base trav.'!T172-O176,0))</f>
        <v/>
      </c>
      <c r="AK176" s="382" t="str">
        <f>IF('1042Bf Données de base trav.'!T172="","",'1042Bf Données de base trav.'!T172)</f>
        <v/>
      </c>
      <c r="AL176" s="382" t="str">
        <f t="shared" si="63"/>
        <v/>
      </c>
      <c r="AM176" s="383" t="str">
        <f t="shared" si="64"/>
        <v/>
      </c>
      <c r="AN176" s="384" t="str">
        <f t="shared" si="65"/>
        <v/>
      </c>
      <c r="AO176" s="382" t="str">
        <f t="shared" si="66"/>
        <v/>
      </c>
      <c r="AP176" s="382" t="str">
        <f>IF(E176="","",'1042Bf Données de base trav.'!P172)</f>
        <v/>
      </c>
      <c r="AQ176" s="385">
        <f>IF('1042Bf Données de base trav.'!Y172&gt;0,AG176,0)</f>
        <v>0</v>
      </c>
      <c r="AR176" s="386">
        <f>IF('1042Bf Données de base trav.'!Y172&gt;0,'1042Bf Données de base trav.'!T172,0)</f>
        <v>0</v>
      </c>
      <c r="AS176" s="382" t="str">
        <f t="shared" si="67"/>
        <v/>
      </c>
      <c r="AT176" s="382">
        <f>'1042Bf Données de base trav.'!P172</f>
        <v>0</v>
      </c>
      <c r="AU176" s="382">
        <f t="shared" si="68"/>
        <v>0</v>
      </c>
    </row>
    <row r="177" spans="1:47" s="57" customFormat="1" ht="16.899999999999999" customHeight="1">
      <c r="A177" s="402" t="str">
        <f>IF('1042Bf Données de base trav.'!A173="","",'1042Bf Données de base trav.'!A173)</f>
        <v/>
      </c>
      <c r="B177" s="409" t="str">
        <f>IF('1042Bf Données de base trav.'!B173="","",'1042Bf Données de base trav.'!B173)</f>
        <v/>
      </c>
      <c r="C177" s="403" t="str">
        <f>IF('1042Bf Données de base trav.'!C173="","",'1042Bf Données de base trav.'!C173)</f>
        <v/>
      </c>
      <c r="D177" s="310" t="str">
        <f>IF('1042Bf Données de base trav.'!AJ173="","",'1042Bf Données de base trav.'!AJ173)</f>
        <v/>
      </c>
      <c r="E177" s="306" t="str">
        <f>IF('1042Bf Données de base trav.'!N173="","",'1042Bf Données de base trav.'!N173)</f>
        <v/>
      </c>
      <c r="F177" s="308" t="str">
        <f>IF('1042Bf Données de base trav.'!O173="","",'1042Bf Données de base trav.'!O173)</f>
        <v/>
      </c>
      <c r="G177" s="307" t="str">
        <f>IF('1042Bf Données de base trav.'!P173="","",'1042Bf Données de base trav.'!P173)</f>
        <v/>
      </c>
      <c r="H177" s="311" t="str">
        <f>IF('1042Bf Données de base trav.'!Q173="","",'1042Bf Données de base trav.'!Q173)</f>
        <v/>
      </c>
      <c r="I177" s="312" t="str">
        <f>IF('1042Bf Données de base trav.'!R173="","",'1042Bf Données de base trav.'!R173)</f>
        <v/>
      </c>
      <c r="J177" s="313" t="str">
        <f t="shared" si="52"/>
        <v/>
      </c>
      <c r="K177" s="314" t="str">
        <f t="shared" si="53"/>
        <v/>
      </c>
      <c r="L177" s="315" t="str">
        <f>IF('1042Bf Données de base trav.'!S173="","",'1042Bf Données de base trav.'!S173)</f>
        <v/>
      </c>
      <c r="M177" s="316" t="str">
        <f t="shared" si="69"/>
        <v/>
      </c>
      <c r="N177" s="317" t="str">
        <f t="shared" si="70"/>
        <v/>
      </c>
      <c r="O177" s="318" t="str">
        <f t="shared" si="71"/>
        <v/>
      </c>
      <c r="P177" s="319" t="str">
        <f t="shared" si="72"/>
        <v/>
      </c>
      <c r="Q177" s="309" t="str">
        <f t="shared" si="73"/>
        <v/>
      </c>
      <c r="R177" s="320" t="str">
        <f t="shared" si="74"/>
        <v/>
      </c>
      <c r="S177" s="317" t="str">
        <f t="shared" si="75"/>
        <v/>
      </c>
      <c r="T177" s="315" t="str">
        <f>IF(R177="","",MAX((O177-AR177)*'1042Af Demande'!$B$31,0))</f>
        <v/>
      </c>
      <c r="U177" s="321" t="str">
        <f t="shared" si="76"/>
        <v/>
      </c>
      <c r="V177" s="377"/>
      <c r="W177" s="378"/>
      <c r="X177" s="158" t="str">
        <f>IF('1042Bf Données de base trav.'!M173="","",'1042Bf Données de base trav.'!M173)</f>
        <v/>
      </c>
      <c r="Y177" s="379" t="str">
        <f t="shared" si="54"/>
        <v/>
      </c>
      <c r="Z177" s="380" t="str">
        <f>IF(A177="","",'1042Bf Données de base trav.'!Q173-'1042Bf Données de base trav.'!R173)</f>
        <v/>
      </c>
      <c r="AA177" s="380" t="str">
        <f t="shared" si="55"/>
        <v/>
      </c>
      <c r="AB177" s="381" t="str">
        <f t="shared" si="56"/>
        <v/>
      </c>
      <c r="AC177" s="381" t="str">
        <f t="shared" si="57"/>
        <v/>
      </c>
      <c r="AD177" s="381" t="str">
        <f t="shared" si="58"/>
        <v/>
      </c>
      <c r="AE177" s="382" t="str">
        <f t="shared" si="59"/>
        <v/>
      </c>
      <c r="AF177" s="382" t="str">
        <f>IF(K177="","",K177*AF$8 - MAX('1042Bf Données de base trav.'!S173-M177,0))</f>
        <v/>
      </c>
      <c r="AG177" s="382" t="str">
        <f t="shared" si="60"/>
        <v/>
      </c>
      <c r="AH177" s="382" t="str">
        <f t="shared" si="61"/>
        <v/>
      </c>
      <c r="AI177" s="382" t="str">
        <f t="shared" si="62"/>
        <v/>
      </c>
      <c r="AJ177" s="382" t="str">
        <f>IF(OR($C177="",K177="",O177=""),"",MAX(P177+'1042Bf Données de base trav.'!T173-O177,0))</f>
        <v/>
      </c>
      <c r="AK177" s="382" t="str">
        <f>IF('1042Bf Données de base trav.'!T173="","",'1042Bf Données de base trav.'!T173)</f>
        <v/>
      </c>
      <c r="AL177" s="382" t="str">
        <f t="shared" si="63"/>
        <v/>
      </c>
      <c r="AM177" s="383" t="str">
        <f t="shared" si="64"/>
        <v/>
      </c>
      <c r="AN177" s="384" t="str">
        <f t="shared" si="65"/>
        <v/>
      </c>
      <c r="AO177" s="382" t="str">
        <f t="shared" si="66"/>
        <v/>
      </c>
      <c r="AP177" s="382" t="str">
        <f>IF(E177="","",'1042Bf Données de base trav.'!P173)</f>
        <v/>
      </c>
      <c r="AQ177" s="385">
        <f>IF('1042Bf Données de base trav.'!Y173&gt;0,AG177,0)</f>
        <v>0</v>
      </c>
      <c r="AR177" s="386">
        <f>IF('1042Bf Données de base trav.'!Y173&gt;0,'1042Bf Données de base trav.'!T173,0)</f>
        <v>0</v>
      </c>
      <c r="AS177" s="382" t="str">
        <f t="shared" si="67"/>
        <v/>
      </c>
      <c r="AT177" s="382">
        <f>'1042Bf Données de base trav.'!P173</f>
        <v>0</v>
      </c>
      <c r="AU177" s="382">
        <f t="shared" si="68"/>
        <v>0</v>
      </c>
    </row>
    <row r="178" spans="1:47" s="57" customFormat="1" ht="16.899999999999999" customHeight="1">
      <c r="A178" s="402" t="str">
        <f>IF('1042Bf Données de base trav.'!A174="","",'1042Bf Données de base trav.'!A174)</f>
        <v/>
      </c>
      <c r="B178" s="409" t="str">
        <f>IF('1042Bf Données de base trav.'!B174="","",'1042Bf Données de base trav.'!B174)</f>
        <v/>
      </c>
      <c r="C178" s="403" t="str">
        <f>IF('1042Bf Données de base trav.'!C174="","",'1042Bf Données de base trav.'!C174)</f>
        <v/>
      </c>
      <c r="D178" s="310" t="str">
        <f>IF('1042Bf Données de base trav.'!AJ174="","",'1042Bf Données de base trav.'!AJ174)</f>
        <v/>
      </c>
      <c r="E178" s="306" t="str">
        <f>IF('1042Bf Données de base trav.'!N174="","",'1042Bf Données de base trav.'!N174)</f>
        <v/>
      </c>
      <c r="F178" s="308" t="str">
        <f>IF('1042Bf Données de base trav.'!O174="","",'1042Bf Données de base trav.'!O174)</f>
        <v/>
      </c>
      <c r="G178" s="307" t="str">
        <f>IF('1042Bf Données de base trav.'!P174="","",'1042Bf Données de base trav.'!P174)</f>
        <v/>
      </c>
      <c r="H178" s="311" t="str">
        <f>IF('1042Bf Données de base trav.'!Q174="","",'1042Bf Données de base trav.'!Q174)</f>
        <v/>
      </c>
      <c r="I178" s="312" t="str">
        <f>IF('1042Bf Données de base trav.'!R174="","",'1042Bf Données de base trav.'!R174)</f>
        <v/>
      </c>
      <c r="J178" s="313" t="str">
        <f t="shared" si="52"/>
        <v/>
      </c>
      <c r="K178" s="314" t="str">
        <f t="shared" si="53"/>
        <v/>
      </c>
      <c r="L178" s="315" t="str">
        <f>IF('1042Bf Données de base trav.'!S174="","",'1042Bf Données de base trav.'!S174)</f>
        <v/>
      </c>
      <c r="M178" s="316" t="str">
        <f t="shared" si="69"/>
        <v/>
      </c>
      <c r="N178" s="317" t="str">
        <f t="shared" si="70"/>
        <v/>
      </c>
      <c r="O178" s="318" t="str">
        <f t="shared" si="71"/>
        <v/>
      </c>
      <c r="P178" s="319" t="str">
        <f t="shared" si="72"/>
        <v/>
      </c>
      <c r="Q178" s="309" t="str">
        <f t="shared" si="73"/>
        <v/>
      </c>
      <c r="R178" s="320" t="str">
        <f t="shared" si="74"/>
        <v/>
      </c>
      <c r="S178" s="317" t="str">
        <f t="shared" si="75"/>
        <v/>
      </c>
      <c r="T178" s="315" t="str">
        <f>IF(R178="","",MAX((O178-AR178)*'1042Af Demande'!$B$31,0))</f>
        <v/>
      </c>
      <c r="U178" s="321" t="str">
        <f t="shared" si="76"/>
        <v/>
      </c>
      <c r="V178" s="377"/>
      <c r="W178" s="378"/>
      <c r="X178" s="158" t="str">
        <f>IF('1042Bf Données de base trav.'!M174="","",'1042Bf Données de base trav.'!M174)</f>
        <v/>
      </c>
      <c r="Y178" s="379" t="str">
        <f t="shared" si="54"/>
        <v/>
      </c>
      <c r="Z178" s="380" t="str">
        <f>IF(A178="","",'1042Bf Données de base trav.'!Q174-'1042Bf Données de base trav.'!R174)</f>
        <v/>
      </c>
      <c r="AA178" s="380" t="str">
        <f t="shared" si="55"/>
        <v/>
      </c>
      <c r="AB178" s="381" t="str">
        <f t="shared" si="56"/>
        <v/>
      </c>
      <c r="AC178" s="381" t="str">
        <f t="shared" si="57"/>
        <v/>
      </c>
      <c r="AD178" s="381" t="str">
        <f t="shared" si="58"/>
        <v/>
      </c>
      <c r="AE178" s="382" t="str">
        <f t="shared" si="59"/>
        <v/>
      </c>
      <c r="AF178" s="382" t="str">
        <f>IF(K178="","",K178*AF$8 - MAX('1042Bf Données de base trav.'!S174-M178,0))</f>
        <v/>
      </c>
      <c r="AG178" s="382" t="str">
        <f t="shared" si="60"/>
        <v/>
      </c>
      <c r="AH178" s="382" t="str">
        <f t="shared" si="61"/>
        <v/>
      </c>
      <c r="AI178" s="382" t="str">
        <f t="shared" si="62"/>
        <v/>
      </c>
      <c r="AJ178" s="382" t="str">
        <f>IF(OR($C178="",K178="",O178=""),"",MAX(P178+'1042Bf Données de base trav.'!T174-O178,0))</f>
        <v/>
      </c>
      <c r="AK178" s="382" t="str">
        <f>IF('1042Bf Données de base trav.'!T174="","",'1042Bf Données de base trav.'!T174)</f>
        <v/>
      </c>
      <c r="AL178" s="382" t="str">
        <f t="shared" si="63"/>
        <v/>
      </c>
      <c r="AM178" s="383" t="str">
        <f t="shared" si="64"/>
        <v/>
      </c>
      <c r="AN178" s="384" t="str">
        <f t="shared" si="65"/>
        <v/>
      </c>
      <c r="AO178" s="382" t="str">
        <f t="shared" si="66"/>
        <v/>
      </c>
      <c r="AP178" s="382" t="str">
        <f>IF(E178="","",'1042Bf Données de base trav.'!P174)</f>
        <v/>
      </c>
      <c r="AQ178" s="385">
        <f>IF('1042Bf Données de base trav.'!Y174&gt;0,AG178,0)</f>
        <v>0</v>
      </c>
      <c r="AR178" s="386">
        <f>IF('1042Bf Données de base trav.'!Y174&gt;0,'1042Bf Données de base trav.'!T174,0)</f>
        <v>0</v>
      </c>
      <c r="AS178" s="382" t="str">
        <f t="shared" si="67"/>
        <v/>
      </c>
      <c r="AT178" s="382">
        <f>'1042Bf Données de base trav.'!P174</f>
        <v>0</v>
      </c>
      <c r="AU178" s="382">
        <f t="shared" si="68"/>
        <v>0</v>
      </c>
    </row>
    <row r="179" spans="1:47" s="57" customFormat="1" ht="16.899999999999999" customHeight="1">
      <c r="A179" s="402" t="str">
        <f>IF('1042Bf Données de base trav.'!A175="","",'1042Bf Données de base trav.'!A175)</f>
        <v/>
      </c>
      <c r="B179" s="409" t="str">
        <f>IF('1042Bf Données de base trav.'!B175="","",'1042Bf Données de base trav.'!B175)</f>
        <v/>
      </c>
      <c r="C179" s="403" t="str">
        <f>IF('1042Bf Données de base trav.'!C175="","",'1042Bf Données de base trav.'!C175)</f>
        <v/>
      </c>
      <c r="D179" s="310" t="str">
        <f>IF('1042Bf Données de base trav.'!AJ175="","",'1042Bf Données de base trav.'!AJ175)</f>
        <v/>
      </c>
      <c r="E179" s="306" t="str">
        <f>IF('1042Bf Données de base trav.'!N175="","",'1042Bf Données de base trav.'!N175)</f>
        <v/>
      </c>
      <c r="F179" s="308" t="str">
        <f>IF('1042Bf Données de base trav.'!O175="","",'1042Bf Données de base trav.'!O175)</f>
        <v/>
      </c>
      <c r="G179" s="307" t="str">
        <f>IF('1042Bf Données de base trav.'!P175="","",'1042Bf Données de base trav.'!P175)</f>
        <v/>
      </c>
      <c r="H179" s="311" t="str">
        <f>IF('1042Bf Données de base trav.'!Q175="","",'1042Bf Données de base trav.'!Q175)</f>
        <v/>
      </c>
      <c r="I179" s="312" t="str">
        <f>IF('1042Bf Données de base trav.'!R175="","",'1042Bf Données de base trav.'!R175)</f>
        <v/>
      </c>
      <c r="J179" s="313" t="str">
        <f t="shared" si="52"/>
        <v/>
      </c>
      <c r="K179" s="314" t="str">
        <f t="shared" si="53"/>
        <v/>
      </c>
      <c r="L179" s="315" t="str">
        <f>IF('1042Bf Données de base trav.'!S175="","",'1042Bf Données de base trav.'!S175)</f>
        <v/>
      </c>
      <c r="M179" s="316" t="str">
        <f t="shared" si="69"/>
        <v/>
      </c>
      <c r="N179" s="317" t="str">
        <f t="shared" si="70"/>
        <v/>
      </c>
      <c r="O179" s="318" t="str">
        <f t="shared" si="71"/>
        <v/>
      </c>
      <c r="P179" s="319" t="str">
        <f t="shared" si="72"/>
        <v/>
      </c>
      <c r="Q179" s="309" t="str">
        <f t="shared" si="73"/>
        <v/>
      </c>
      <c r="R179" s="320" t="str">
        <f t="shared" si="74"/>
        <v/>
      </c>
      <c r="S179" s="317" t="str">
        <f t="shared" si="75"/>
        <v/>
      </c>
      <c r="T179" s="315" t="str">
        <f>IF(R179="","",MAX((O179-AR179)*'1042Af Demande'!$B$31,0))</f>
        <v/>
      </c>
      <c r="U179" s="321" t="str">
        <f t="shared" si="76"/>
        <v/>
      </c>
      <c r="V179" s="377"/>
      <c r="W179" s="378"/>
      <c r="X179" s="158" t="str">
        <f>IF('1042Bf Données de base trav.'!M175="","",'1042Bf Données de base trav.'!M175)</f>
        <v/>
      </c>
      <c r="Y179" s="379" t="str">
        <f t="shared" si="54"/>
        <v/>
      </c>
      <c r="Z179" s="380" t="str">
        <f>IF(A179="","",'1042Bf Données de base trav.'!Q175-'1042Bf Données de base trav.'!R175)</f>
        <v/>
      </c>
      <c r="AA179" s="380" t="str">
        <f t="shared" si="55"/>
        <v/>
      </c>
      <c r="AB179" s="381" t="str">
        <f t="shared" si="56"/>
        <v/>
      </c>
      <c r="AC179" s="381" t="str">
        <f t="shared" si="57"/>
        <v/>
      </c>
      <c r="AD179" s="381" t="str">
        <f t="shared" si="58"/>
        <v/>
      </c>
      <c r="AE179" s="382" t="str">
        <f t="shared" si="59"/>
        <v/>
      </c>
      <c r="AF179" s="382" t="str">
        <f>IF(K179="","",K179*AF$8 - MAX('1042Bf Données de base trav.'!S175-M179,0))</f>
        <v/>
      </c>
      <c r="AG179" s="382" t="str">
        <f t="shared" si="60"/>
        <v/>
      </c>
      <c r="AH179" s="382" t="str">
        <f t="shared" si="61"/>
        <v/>
      </c>
      <c r="AI179" s="382" t="str">
        <f t="shared" si="62"/>
        <v/>
      </c>
      <c r="AJ179" s="382" t="str">
        <f>IF(OR($C179="",K179="",O179=""),"",MAX(P179+'1042Bf Données de base trav.'!T175-O179,0))</f>
        <v/>
      </c>
      <c r="AK179" s="382" t="str">
        <f>IF('1042Bf Données de base trav.'!T175="","",'1042Bf Données de base trav.'!T175)</f>
        <v/>
      </c>
      <c r="AL179" s="382" t="str">
        <f t="shared" si="63"/>
        <v/>
      </c>
      <c r="AM179" s="383" t="str">
        <f t="shared" si="64"/>
        <v/>
      </c>
      <c r="AN179" s="384" t="str">
        <f t="shared" si="65"/>
        <v/>
      </c>
      <c r="AO179" s="382" t="str">
        <f t="shared" si="66"/>
        <v/>
      </c>
      <c r="AP179" s="382" t="str">
        <f>IF(E179="","",'1042Bf Données de base trav.'!P175)</f>
        <v/>
      </c>
      <c r="AQ179" s="385">
        <f>IF('1042Bf Données de base trav.'!Y175&gt;0,AG179,0)</f>
        <v>0</v>
      </c>
      <c r="AR179" s="386">
        <f>IF('1042Bf Données de base trav.'!Y175&gt;0,'1042Bf Données de base trav.'!T175,0)</f>
        <v>0</v>
      </c>
      <c r="AS179" s="382" t="str">
        <f t="shared" si="67"/>
        <v/>
      </c>
      <c r="AT179" s="382">
        <f>'1042Bf Données de base trav.'!P175</f>
        <v>0</v>
      </c>
      <c r="AU179" s="382">
        <f t="shared" si="68"/>
        <v>0</v>
      </c>
    </row>
    <row r="180" spans="1:47" s="57" customFormat="1" ht="16.899999999999999" customHeight="1">
      <c r="A180" s="402" t="str">
        <f>IF('1042Bf Données de base trav.'!A176="","",'1042Bf Données de base trav.'!A176)</f>
        <v/>
      </c>
      <c r="B180" s="409" t="str">
        <f>IF('1042Bf Données de base trav.'!B176="","",'1042Bf Données de base trav.'!B176)</f>
        <v/>
      </c>
      <c r="C180" s="403" t="str">
        <f>IF('1042Bf Données de base trav.'!C176="","",'1042Bf Données de base trav.'!C176)</f>
        <v/>
      </c>
      <c r="D180" s="310" t="str">
        <f>IF('1042Bf Données de base trav.'!AJ176="","",'1042Bf Données de base trav.'!AJ176)</f>
        <v/>
      </c>
      <c r="E180" s="306" t="str">
        <f>IF('1042Bf Données de base trav.'!N176="","",'1042Bf Données de base trav.'!N176)</f>
        <v/>
      </c>
      <c r="F180" s="308" t="str">
        <f>IF('1042Bf Données de base trav.'!O176="","",'1042Bf Données de base trav.'!O176)</f>
        <v/>
      </c>
      <c r="G180" s="307" t="str">
        <f>IF('1042Bf Données de base trav.'!P176="","",'1042Bf Données de base trav.'!P176)</f>
        <v/>
      </c>
      <c r="H180" s="311" t="str">
        <f>IF('1042Bf Données de base trav.'!Q176="","",'1042Bf Données de base trav.'!Q176)</f>
        <v/>
      </c>
      <c r="I180" s="312" t="str">
        <f>IF('1042Bf Données de base trav.'!R176="","",'1042Bf Données de base trav.'!R176)</f>
        <v/>
      </c>
      <c r="J180" s="313" t="str">
        <f t="shared" si="52"/>
        <v/>
      </c>
      <c r="K180" s="314" t="str">
        <f t="shared" si="53"/>
        <v/>
      </c>
      <c r="L180" s="315" t="str">
        <f>IF('1042Bf Données de base trav.'!S176="","",'1042Bf Données de base trav.'!S176)</f>
        <v/>
      </c>
      <c r="M180" s="316" t="str">
        <f t="shared" si="69"/>
        <v/>
      </c>
      <c r="N180" s="317" t="str">
        <f t="shared" si="70"/>
        <v/>
      </c>
      <c r="O180" s="318" t="str">
        <f t="shared" si="71"/>
        <v/>
      </c>
      <c r="P180" s="319" t="str">
        <f t="shared" si="72"/>
        <v/>
      </c>
      <c r="Q180" s="309" t="str">
        <f t="shared" si="73"/>
        <v/>
      </c>
      <c r="R180" s="320" t="str">
        <f t="shared" si="74"/>
        <v/>
      </c>
      <c r="S180" s="317" t="str">
        <f t="shared" si="75"/>
        <v/>
      </c>
      <c r="T180" s="315" t="str">
        <f>IF(R180="","",MAX((O180-AR180)*'1042Af Demande'!$B$31,0))</f>
        <v/>
      </c>
      <c r="U180" s="321" t="str">
        <f t="shared" si="76"/>
        <v/>
      </c>
      <c r="V180" s="377"/>
      <c r="W180" s="378"/>
      <c r="X180" s="158" t="str">
        <f>IF('1042Bf Données de base trav.'!M176="","",'1042Bf Données de base trav.'!M176)</f>
        <v/>
      </c>
      <c r="Y180" s="379" t="str">
        <f t="shared" si="54"/>
        <v/>
      </c>
      <c r="Z180" s="380" t="str">
        <f>IF(A180="","",'1042Bf Données de base trav.'!Q176-'1042Bf Données de base trav.'!R176)</f>
        <v/>
      </c>
      <c r="AA180" s="380" t="str">
        <f t="shared" si="55"/>
        <v/>
      </c>
      <c r="AB180" s="381" t="str">
        <f t="shared" si="56"/>
        <v/>
      </c>
      <c r="AC180" s="381" t="str">
        <f t="shared" si="57"/>
        <v/>
      </c>
      <c r="AD180" s="381" t="str">
        <f t="shared" si="58"/>
        <v/>
      </c>
      <c r="AE180" s="382" t="str">
        <f t="shared" si="59"/>
        <v/>
      </c>
      <c r="AF180" s="382" t="str">
        <f>IF(K180="","",K180*AF$8 - MAX('1042Bf Données de base trav.'!S176-M180,0))</f>
        <v/>
      </c>
      <c r="AG180" s="382" t="str">
        <f t="shared" si="60"/>
        <v/>
      </c>
      <c r="AH180" s="382" t="str">
        <f t="shared" si="61"/>
        <v/>
      </c>
      <c r="AI180" s="382" t="str">
        <f t="shared" si="62"/>
        <v/>
      </c>
      <c r="AJ180" s="382" t="str">
        <f>IF(OR($C180="",K180="",O180=""),"",MAX(P180+'1042Bf Données de base trav.'!T176-O180,0))</f>
        <v/>
      </c>
      <c r="AK180" s="382" t="str">
        <f>IF('1042Bf Données de base trav.'!T176="","",'1042Bf Données de base trav.'!T176)</f>
        <v/>
      </c>
      <c r="AL180" s="382" t="str">
        <f t="shared" si="63"/>
        <v/>
      </c>
      <c r="AM180" s="383" t="str">
        <f t="shared" si="64"/>
        <v/>
      </c>
      <c r="AN180" s="384" t="str">
        <f t="shared" si="65"/>
        <v/>
      </c>
      <c r="AO180" s="382" t="str">
        <f t="shared" si="66"/>
        <v/>
      </c>
      <c r="AP180" s="382" t="str">
        <f>IF(E180="","",'1042Bf Données de base trav.'!P176)</f>
        <v/>
      </c>
      <c r="AQ180" s="385">
        <f>IF('1042Bf Données de base trav.'!Y176&gt;0,AG180,0)</f>
        <v>0</v>
      </c>
      <c r="AR180" s="386">
        <f>IF('1042Bf Données de base trav.'!Y176&gt;0,'1042Bf Données de base trav.'!T176,0)</f>
        <v>0</v>
      </c>
      <c r="AS180" s="382" t="str">
        <f t="shared" si="67"/>
        <v/>
      </c>
      <c r="AT180" s="382">
        <f>'1042Bf Données de base trav.'!P176</f>
        <v>0</v>
      </c>
      <c r="AU180" s="382">
        <f t="shared" si="68"/>
        <v>0</v>
      </c>
    </row>
    <row r="181" spans="1:47" s="57" customFormat="1" ht="16.899999999999999" customHeight="1">
      <c r="A181" s="402" t="str">
        <f>IF('1042Bf Données de base trav.'!A177="","",'1042Bf Données de base trav.'!A177)</f>
        <v/>
      </c>
      <c r="B181" s="409" t="str">
        <f>IF('1042Bf Données de base trav.'!B177="","",'1042Bf Données de base trav.'!B177)</f>
        <v/>
      </c>
      <c r="C181" s="403" t="str">
        <f>IF('1042Bf Données de base trav.'!C177="","",'1042Bf Données de base trav.'!C177)</f>
        <v/>
      </c>
      <c r="D181" s="310" t="str">
        <f>IF('1042Bf Données de base trav.'!AJ177="","",'1042Bf Données de base trav.'!AJ177)</f>
        <v/>
      </c>
      <c r="E181" s="306" t="str">
        <f>IF('1042Bf Données de base trav.'!N177="","",'1042Bf Données de base trav.'!N177)</f>
        <v/>
      </c>
      <c r="F181" s="308" t="str">
        <f>IF('1042Bf Données de base trav.'!O177="","",'1042Bf Données de base trav.'!O177)</f>
        <v/>
      </c>
      <c r="G181" s="307" t="str">
        <f>IF('1042Bf Données de base trav.'!P177="","",'1042Bf Données de base trav.'!P177)</f>
        <v/>
      </c>
      <c r="H181" s="311" t="str">
        <f>IF('1042Bf Données de base trav.'!Q177="","",'1042Bf Données de base trav.'!Q177)</f>
        <v/>
      </c>
      <c r="I181" s="312" t="str">
        <f>IF('1042Bf Données de base trav.'!R177="","",'1042Bf Données de base trav.'!R177)</f>
        <v/>
      </c>
      <c r="J181" s="313" t="str">
        <f t="shared" si="52"/>
        <v/>
      </c>
      <c r="K181" s="314" t="str">
        <f t="shared" si="53"/>
        <v/>
      </c>
      <c r="L181" s="315" t="str">
        <f>IF('1042Bf Données de base trav.'!S177="","",'1042Bf Données de base trav.'!S177)</f>
        <v/>
      </c>
      <c r="M181" s="316" t="str">
        <f t="shared" si="69"/>
        <v/>
      </c>
      <c r="N181" s="317" t="str">
        <f t="shared" si="70"/>
        <v/>
      </c>
      <c r="O181" s="318" t="str">
        <f t="shared" si="71"/>
        <v/>
      </c>
      <c r="P181" s="319" t="str">
        <f t="shared" si="72"/>
        <v/>
      </c>
      <c r="Q181" s="309" t="str">
        <f t="shared" si="73"/>
        <v/>
      </c>
      <c r="R181" s="320" t="str">
        <f t="shared" si="74"/>
        <v/>
      </c>
      <c r="S181" s="317" t="str">
        <f t="shared" si="75"/>
        <v/>
      </c>
      <c r="T181" s="315" t="str">
        <f>IF(R181="","",MAX((O181-AR181)*'1042Af Demande'!$B$31,0))</f>
        <v/>
      </c>
      <c r="U181" s="321" t="str">
        <f t="shared" si="76"/>
        <v/>
      </c>
      <c r="V181" s="377"/>
      <c r="W181" s="378"/>
      <c r="X181" s="158" t="str">
        <f>IF('1042Bf Données de base trav.'!M177="","",'1042Bf Données de base trav.'!M177)</f>
        <v/>
      </c>
      <c r="Y181" s="379" t="str">
        <f t="shared" si="54"/>
        <v/>
      </c>
      <c r="Z181" s="380" t="str">
        <f>IF(A181="","",'1042Bf Données de base trav.'!Q177-'1042Bf Données de base trav.'!R177)</f>
        <v/>
      </c>
      <c r="AA181" s="380" t="str">
        <f t="shared" si="55"/>
        <v/>
      </c>
      <c r="AB181" s="381" t="str">
        <f t="shared" si="56"/>
        <v/>
      </c>
      <c r="AC181" s="381" t="str">
        <f t="shared" si="57"/>
        <v/>
      </c>
      <c r="AD181" s="381" t="str">
        <f t="shared" si="58"/>
        <v/>
      </c>
      <c r="AE181" s="382" t="str">
        <f t="shared" si="59"/>
        <v/>
      </c>
      <c r="AF181" s="382" t="str">
        <f>IF(K181="","",K181*AF$8 - MAX('1042Bf Données de base trav.'!S177-M181,0))</f>
        <v/>
      </c>
      <c r="AG181" s="382" t="str">
        <f t="shared" si="60"/>
        <v/>
      </c>
      <c r="AH181" s="382" t="str">
        <f t="shared" si="61"/>
        <v/>
      </c>
      <c r="AI181" s="382" t="str">
        <f t="shared" si="62"/>
        <v/>
      </c>
      <c r="AJ181" s="382" t="str">
        <f>IF(OR($C181="",K181="",O181=""),"",MAX(P181+'1042Bf Données de base trav.'!T177-O181,0))</f>
        <v/>
      </c>
      <c r="AK181" s="382" t="str">
        <f>IF('1042Bf Données de base trav.'!T177="","",'1042Bf Données de base trav.'!T177)</f>
        <v/>
      </c>
      <c r="AL181" s="382" t="str">
        <f t="shared" si="63"/>
        <v/>
      </c>
      <c r="AM181" s="383" t="str">
        <f t="shared" si="64"/>
        <v/>
      </c>
      <c r="AN181" s="384" t="str">
        <f t="shared" si="65"/>
        <v/>
      </c>
      <c r="AO181" s="382" t="str">
        <f t="shared" si="66"/>
        <v/>
      </c>
      <c r="AP181" s="382" t="str">
        <f>IF(E181="","",'1042Bf Données de base trav.'!P177)</f>
        <v/>
      </c>
      <c r="AQ181" s="385">
        <f>IF('1042Bf Données de base trav.'!Y177&gt;0,AG181,0)</f>
        <v>0</v>
      </c>
      <c r="AR181" s="386">
        <f>IF('1042Bf Données de base trav.'!Y177&gt;0,'1042Bf Données de base trav.'!T177,0)</f>
        <v>0</v>
      </c>
      <c r="AS181" s="382" t="str">
        <f t="shared" si="67"/>
        <v/>
      </c>
      <c r="AT181" s="382">
        <f>'1042Bf Données de base trav.'!P177</f>
        <v>0</v>
      </c>
      <c r="AU181" s="382">
        <f t="shared" si="68"/>
        <v>0</v>
      </c>
    </row>
    <row r="182" spans="1:47" s="57" customFormat="1" ht="16.899999999999999" customHeight="1">
      <c r="A182" s="402" t="str">
        <f>IF('1042Bf Données de base trav.'!A178="","",'1042Bf Données de base trav.'!A178)</f>
        <v/>
      </c>
      <c r="B182" s="409" t="str">
        <f>IF('1042Bf Données de base trav.'!B178="","",'1042Bf Données de base trav.'!B178)</f>
        <v/>
      </c>
      <c r="C182" s="403" t="str">
        <f>IF('1042Bf Données de base trav.'!C178="","",'1042Bf Données de base trav.'!C178)</f>
        <v/>
      </c>
      <c r="D182" s="310" t="str">
        <f>IF('1042Bf Données de base trav.'!AJ178="","",'1042Bf Données de base trav.'!AJ178)</f>
        <v/>
      </c>
      <c r="E182" s="306" t="str">
        <f>IF('1042Bf Données de base trav.'!N178="","",'1042Bf Données de base trav.'!N178)</f>
        <v/>
      </c>
      <c r="F182" s="308" t="str">
        <f>IF('1042Bf Données de base trav.'!O178="","",'1042Bf Données de base trav.'!O178)</f>
        <v/>
      </c>
      <c r="G182" s="307" t="str">
        <f>IF('1042Bf Données de base trav.'!P178="","",'1042Bf Données de base trav.'!P178)</f>
        <v/>
      </c>
      <c r="H182" s="311" t="str">
        <f>IF('1042Bf Données de base trav.'!Q178="","",'1042Bf Données de base trav.'!Q178)</f>
        <v/>
      </c>
      <c r="I182" s="312" t="str">
        <f>IF('1042Bf Données de base trav.'!R178="","",'1042Bf Données de base trav.'!R178)</f>
        <v/>
      </c>
      <c r="J182" s="313" t="str">
        <f t="shared" si="52"/>
        <v/>
      </c>
      <c r="K182" s="314" t="str">
        <f t="shared" si="53"/>
        <v/>
      </c>
      <c r="L182" s="315" t="str">
        <f>IF('1042Bf Données de base trav.'!S178="","",'1042Bf Données de base trav.'!S178)</f>
        <v/>
      </c>
      <c r="M182" s="316" t="str">
        <f t="shared" si="69"/>
        <v/>
      </c>
      <c r="N182" s="317" t="str">
        <f t="shared" si="70"/>
        <v/>
      </c>
      <c r="O182" s="318" t="str">
        <f t="shared" si="71"/>
        <v/>
      </c>
      <c r="P182" s="319" t="str">
        <f t="shared" si="72"/>
        <v/>
      </c>
      <c r="Q182" s="309" t="str">
        <f t="shared" si="73"/>
        <v/>
      </c>
      <c r="R182" s="320" t="str">
        <f t="shared" si="74"/>
        <v/>
      </c>
      <c r="S182" s="317" t="str">
        <f t="shared" si="75"/>
        <v/>
      </c>
      <c r="T182" s="315" t="str">
        <f>IF(R182="","",MAX((O182-AR182)*'1042Af Demande'!$B$31,0))</f>
        <v/>
      </c>
      <c r="U182" s="321" t="str">
        <f t="shared" si="76"/>
        <v/>
      </c>
      <c r="V182" s="377"/>
      <c r="W182" s="378"/>
      <c r="X182" s="158" t="str">
        <f>IF('1042Bf Données de base trav.'!M178="","",'1042Bf Données de base trav.'!M178)</f>
        <v/>
      </c>
      <c r="Y182" s="379" t="str">
        <f t="shared" si="54"/>
        <v/>
      </c>
      <c r="Z182" s="380" t="str">
        <f>IF(A182="","",'1042Bf Données de base trav.'!Q178-'1042Bf Données de base trav.'!R178)</f>
        <v/>
      </c>
      <c r="AA182" s="380" t="str">
        <f t="shared" si="55"/>
        <v/>
      </c>
      <c r="AB182" s="381" t="str">
        <f t="shared" si="56"/>
        <v/>
      </c>
      <c r="AC182" s="381" t="str">
        <f t="shared" si="57"/>
        <v/>
      </c>
      <c r="AD182" s="381" t="str">
        <f t="shared" si="58"/>
        <v/>
      </c>
      <c r="AE182" s="382" t="str">
        <f t="shared" si="59"/>
        <v/>
      </c>
      <c r="AF182" s="382" t="str">
        <f>IF(K182="","",K182*AF$8 - MAX('1042Bf Données de base trav.'!S178-M182,0))</f>
        <v/>
      </c>
      <c r="AG182" s="382" t="str">
        <f t="shared" si="60"/>
        <v/>
      </c>
      <c r="AH182" s="382" t="str">
        <f t="shared" si="61"/>
        <v/>
      </c>
      <c r="AI182" s="382" t="str">
        <f t="shared" si="62"/>
        <v/>
      </c>
      <c r="AJ182" s="382" t="str">
        <f>IF(OR($C182="",K182="",O182=""),"",MAX(P182+'1042Bf Données de base trav.'!T178-O182,0))</f>
        <v/>
      </c>
      <c r="AK182" s="382" t="str">
        <f>IF('1042Bf Données de base trav.'!T178="","",'1042Bf Données de base trav.'!T178)</f>
        <v/>
      </c>
      <c r="AL182" s="382" t="str">
        <f t="shared" si="63"/>
        <v/>
      </c>
      <c r="AM182" s="383" t="str">
        <f t="shared" si="64"/>
        <v/>
      </c>
      <c r="AN182" s="384" t="str">
        <f t="shared" si="65"/>
        <v/>
      </c>
      <c r="AO182" s="382" t="str">
        <f t="shared" si="66"/>
        <v/>
      </c>
      <c r="AP182" s="382" t="str">
        <f>IF(E182="","",'1042Bf Données de base trav.'!P178)</f>
        <v/>
      </c>
      <c r="AQ182" s="385">
        <f>IF('1042Bf Données de base trav.'!Y178&gt;0,AG182,0)</f>
        <v>0</v>
      </c>
      <c r="AR182" s="386">
        <f>IF('1042Bf Données de base trav.'!Y178&gt;0,'1042Bf Données de base trav.'!T178,0)</f>
        <v>0</v>
      </c>
      <c r="AS182" s="382" t="str">
        <f t="shared" si="67"/>
        <v/>
      </c>
      <c r="AT182" s="382">
        <f>'1042Bf Données de base trav.'!P178</f>
        <v>0</v>
      </c>
      <c r="AU182" s="382">
        <f t="shared" si="68"/>
        <v>0</v>
      </c>
    </row>
    <row r="183" spans="1:47" s="57" customFormat="1" ht="16.899999999999999" customHeight="1">
      <c r="A183" s="402" t="str">
        <f>IF('1042Bf Données de base trav.'!A179="","",'1042Bf Données de base trav.'!A179)</f>
        <v/>
      </c>
      <c r="B183" s="409" t="str">
        <f>IF('1042Bf Données de base trav.'!B179="","",'1042Bf Données de base trav.'!B179)</f>
        <v/>
      </c>
      <c r="C183" s="403" t="str">
        <f>IF('1042Bf Données de base trav.'!C179="","",'1042Bf Données de base trav.'!C179)</f>
        <v/>
      </c>
      <c r="D183" s="310" t="str">
        <f>IF('1042Bf Données de base trav.'!AJ179="","",'1042Bf Données de base trav.'!AJ179)</f>
        <v/>
      </c>
      <c r="E183" s="306" t="str">
        <f>IF('1042Bf Données de base trav.'!N179="","",'1042Bf Données de base trav.'!N179)</f>
        <v/>
      </c>
      <c r="F183" s="308" t="str">
        <f>IF('1042Bf Données de base trav.'!O179="","",'1042Bf Données de base trav.'!O179)</f>
        <v/>
      </c>
      <c r="G183" s="307" t="str">
        <f>IF('1042Bf Données de base trav.'!P179="","",'1042Bf Données de base trav.'!P179)</f>
        <v/>
      </c>
      <c r="H183" s="311" t="str">
        <f>IF('1042Bf Données de base trav.'!Q179="","",'1042Bf Données de base trav.'!Q179)</f>
        <v/>
      </c>
      <c r="I183" s="312" t="str">
        <f>IF('1042Bf Données de base trav.'!R179="","",'1042Bf Données de base trav.'!R179)</f>
        <v/>
      </c>
      <c r="J183" s="313" t="str">
        <f t="shared" si="52"/>
        <v/>
      </c>
      <c r="K183" s="314" t="str">
        <f t="shared" si="53"/>
        <v/>
      </c>
      <c r="L183" s="315" t="str">
        <f>IF('1042Bf Données de base trav.'!S179="","",'1042Bf Données de base trav.'!S179)</f>
        <v/>
      </c>
      <c r="M183" s="316" t="str">
        <f t="shared" si="69"/>
        <v/>
      </c>
      <c r="N183" s="317" t="str">
        <f t="shared" si="70"/>
        <v/>
      </c>
      <c r="O183" s="318" t="str">
        <f t="shared" si="71"/>
        <v/>
      </c>
      <c r="P183" s="319" t="str">
        <f t="shared" si="72"/>
        <v/>
      </c>
      <c r="Q183" s="309" t="str">
        <f t="shared" si="73"/>
        <v/>
      </c>
      <c r="R183" s="320" t="str">
        <f t="shared" si="74"/>
        <v/>
      </c>
      <c r="S183" s="317" t="str">
        <f t="shared" si="75"/>
        <v/>
      </c>
      <c r="T183" s="315" t="str">
        <f>IF(R183="","",MAX((O183-AR183)*'1042Af Demande'!$B$31,0))</f>
        <v/>
      </c>
      <c r="U183" s="321" t="str">
        <f t="shared" si="76"/>
        <v/>
      </c>
      <c r="V183" s="377"/>
      <c r="W183" s="378"/>
      <c r="X183" s="158" t="str">
        <f>IF('1042Bf Données de base trav.'!M179="","",'1042Bf Données de base trav.'!M179)</f>
        <v/>
      </c>
      <c r="Y183" s="379" t="str">
        <f t="shared" si="54"/>
        <v/>
      </c>
      <c r="Z183" s="380" t="str">
        <f>IF(A183="","",'1042Bf Données de base trav.'!Q179-'1042Bf Données de base trav.'!R179)</f>
        <v/>
      </c>
      <c r="AA183" s="380" t="str">
        <f t="shared" si="55"/>
        <v/>
      </c>
      <c r="AB183" s="381" t="str">
        <f t="shared" si="56"/>
        <v/>
      </c>
      <c r="AC183" s="381" t="str">
        <f t="shared" si="57"/>
        <v/>
      </c>
      <c r="AD183" s="381" t="str">
        <f t="shared" si="58"/>
        <v/>
      </c>
      <c r="AE183" s="382" t="str">
        <f t="shared" si="59"/>
        <v/>
      </c>
      <c r="AF183" s="382" t="str">
        <f>IF(K183="","",K183*AF$8 - MAX('1042Bf Données de base trav.'!S179-M183,0))</f>
        <v/>
      </c>
      <c r="AG183" s="382" t="str">
        <f t="shared" si="60"/>
        <v/>
      </c>
      <c r="AH183" s="382" t="str">
        <f t="shared" si="61"/>
        <v/>
      </c>
      <c r="AI183" s="382" t="str">
        <f t="shared" si="62"/>
        <v/>
      </c>
      <c r="AJ183" s="382" t="str">
        <f>IF(OR($C183="",K183="",O183=""),"",MAX(P183+'1042Bf Données de base trav.'!T179-O183,0))</f>
        <v/>
      </c>
      <c r="AK183" s="382" t="str">
        <f>IF('1042Bf Données de base trav.'!T179="","",'1042Bf Données de base trav.'!T179)</f>
        <v/>
      </c>
      <c r="AL183" s="382" t="str">
        <f t="shared" si="63"/>
        <v/>
      </c>
      <c r="AM183" s="383" t="str">
        <f t="shared" si="64"/>
        <v/>
      </c>
      <c r="AN183" s="384" t="str">
        <f t="shared" si="65"/>
        <v/>
      </c>
      <c r="AO183" s="382" t="str">
        <f t="shared" si="66"/>
        <v/>
      </c>
      <c r="AP183" s="382" t="str">
        <f>IF(E183="","",'1042Bf Données de base trav.'!P179)</f>
        <v/>
      </c>
      <c r="AQ183" s="385">
        <f>IF('1042Bf Données de base trav.'!Y179&gt;0,AG183,0)</f>
        <v>0</v>
      </c>
      <c r="AR183" s="386">
        <f>IF('1042Bf Données de base trav.'!Y179&gt;0,'1042Bf Données de base trav.'!T179,0)</f>
        <v>0</v>
      </c>
      <c r="AS183" s="382" t="str">
        <f t="shared" si="67"/>
        <v/>
      </c>
      <c r="AT183" s="382">
        <f>'1042Bf Données de base trav.'!P179</f>
        <v>0</v>
      </c>
      <c r="AU183" s="382">
        <f t="shared" si="68"/>
        <v>0</v>
      </c>
    </row>
    <row r="184" spans="1:47" s="57" customFormat="1" ht="16.899999999999999" customHeight="1">
      <c r="A184" s="402" t="str">
        <f>IF('1042Bf Données de base trav.'!A180="","",'1042Bf Données de base trav.'!A180)</f>
        <v/>
      </c>
      <c r="B184" s="409" t="str">
        <f>IF('1042Bf Données de base trav.'!B180="","",'1042Bf Données de base trav.'!B180)</f>
        <v/>
      </c>
      <c r="C184" s="403" t="str">
        <f>IF('1042Bf Données de base trav.'!C180="","",'1042Bf Données de base trav.'!C180)</f>
        <v/>
      </c>
      <c r="D184" s="310" t="str">
        <f>IF('1042Bf Données de base trav.'!AJ180="","",'1042Bf Données de base trav.'!AJ180)</f>
        <v/>
      </c>
      <c r="E184" s="306" t="str">
        <f>IF('1042Bf Données de base trav.'!N180="","",'1042Bf Données de base trav.'!N180)</f>
        <v/>
      </c>
      <c r="F184" s="308" t="str">
        <f>IF('1042Bf Données de base trav.'!O180="","",'1042Bf Données de base trav.'!O180)</f>
        <v/>
      </c>
      <c r="G184" s="307" t="str">
        <f>IF('1042Bf Données de base trav.'!P180="","",'1042Bf Données de base trav.'!P180)</f>
        <v/>
      </c>
      <c r="H184" s="311" t="str">
        <f>IF('1042Bf Données de base trav.'!Q180="","",'1042Bf Données de base trav.'!Q180)</f>
        <v/>
      </c>
      <c r="I184" s="312" t="str">
        <f>IF('1042Bf Données de base trav.'!R180="","",'1042Bf Données de base trav.'!R180)</f>
        <v/>
      </c>
      <c r="J184" s="313" t="str">
        <f t="shared" si="52"/>
        <v/>
      </c>
      <c r="K184" s="314" t="str">
        <f t="shared" si="53"/>
        <v/>
      </c>
      <c r="L184" s="315" t="str">
        <f>IF('1042Bf Données de base trav.'!S180="","",'1042Bf Données de base trav.'!S180)</f>
        <v/>
      </c>
      <c r="M184" s="316" t="str">
        <f t="shared" si="69"/>
        <v/>
      </c>
      <c r="N184" s="317" t="str">
        <f t="shared" si="70"/>
        <v/>
      </c>
      <c r="O184" s="318" t="str">
        <f t="shared" si="71"/>
        <v/>
      </c>
      <c r="P184" s="319" t="str">
        <f t="shared" si="72"/>
        <v/>
      </c>
      <c r="Q184" s="309" t="str">
        <f t="shared" si="73"/>
        <v/>
      </c>
      <c r="R184" s="320" t="str">
        <f t="shared" si="74"/>
        <v/>
      </c>
      <c r="S184" s="317" t="str">
        <f t="shared" si="75"/>
        <v/>
      </c>
      <c r="T184" s="315" t="str">
        <f>IF(R184="","",MAX((O184-AR184)*'1042Af Demande'!$B$31,0))</f>
        <v/>
      </c>
      <c r="U184" s="321" t="str">
        <f t="shared" si="76"/>
        <v/>
      </c>
      <c r="V184" s="377"/>
      <c r="W184" s="378"/>
      <c r="X184" s="158" t="str">
        <f>IF('1042Bf Données de base trav.'!M180="","",'1042Bf Données de base trav.'!M180)</f>
        <v/>
      </c>
      <c r="Y184" s="379" t="str">
        <f t="shared" si="54"/>
        <v/>
      </c>
      <c r="Z184" s="380" t="str">
        <f>IF(A184="","",'1042Bf Données de base trav.'!Q180-'1042Bf Données de base trav.'!R180)</f>
        <v/>
      </c>
      <c r="AA184" s="380" t="str">
        <f t="shared" si="55"/>
        <v/>
      </c>
      <c r="AB184" s="381" t="str">
        <f t="shared" si="56"/>
        <v/>
      </c>
      <c r="AC184" s="381" t="str">
        <f t="shared" si="57"/>
        <v/>
      </c>
      <c r="AD184" s="381" t="str">
        <f t="shared" si="58"/>
        <v/>
      </c>
      <c r="AE184" s="382" t="str">
        <f t="shared" si="59"/>
        <v/>
      </c>
      <c r="AF184" s="382" t="str">
        <f>IF(K184="","",K184*AF$8 - MAX('1042Bf Données de base trav.'!S180-M184,0))</f>
        <v/>
      </c>
      <c r="AG184" s="382" t="str">
        <f t="shared" si="60"/>
        <v/>
      </c>
      <c r="AH184" s="382" t="str">
        <f t="shared" si="61"/>
        <v/>
      </c>
      <c r="AI184" s="382" t="str">
        <f t="shared" si="62"/>
        <v/>
      </c>
      <c r="AJ184" s="382" t="str">
        <f>IF(OR($C184="",K184="",O184=""),"",MAX(P184+'1042Bf Données de base trav.'!T180-O184,0))</f>
        <v/>
      </c>
      <c r="AK184" s="382" t="str">
        <f>IF('1042Bf Données de base trav.'!T180="","",'1042Bf Données de base trav.'!T180)</f>
        <v/>
      </c>
      <c r="AL184" s="382" t="str">
        <f t="shared" si="63"/>
        <v/>
      </c>
      <c r="AM184" s="383" t="str">
        <f t="shared" si="64"/>
        <v/>
      </c>
      <c r="AN184" s="384" t="str">
        <f t="shared" si="65"/>
        <v/>
      </c>
      <c r="AO184" s="382" t="str">
        <f t="shared" si="66"/>
        <v/>
      </c>
      <c r="AP184" s="382" t="str">
        <f>IF(E184="","",'1042Bf Données de base trav.'!P180)</f>
        <v/>
      </c>
      <c r="AQ184" s="385">
        <f>IF('1042Bf Données de base trav.'!Y180&gt;0,AG184,0)</f>
        <v>0</v>
      </c>
      <c r="AR184" s="386">
        <f>IF('1042Bf Données de base trav.'!Y180&gt;0,'1042Bf Données de base trav.'!T180,0)</f>
        <v>0</v>
      </c>
      <c r="AS184" s="382" t="str">
        <f t="shared" si="67"/>
        <v/>
      </c>
      <c r="AT184" s="382">
        <f>'1042Bf Données de base trav.'!P180</f>
        <v>0</v>
      </c>
      <c r="AU184" s="382">
        <f t="shared" si="68"/>
        <v>0</v>
      </c>
    </row>
    <row r="185" spans="1:47" s="57" customFormat="1" ht="16.899999999999999" customHeight="1">
      <c r="A185" s="402" t="str">
        <f>IF('1042Bf Données de base trav.'!A181="","",'1042Bf Données de base trav.'!A181)</f>
        <v/>
      </c>
      <c r="B185" s="409" t="str">
        <f>IF('1042Bf Données de base trav.'!B181="","",'1042Bf Données de base trav.'!B181)</f>
        <v/>
      </c>
      <c r="C185" s="403" t="str">
        <f>IF('1042Bf Données de base trav.'!C181="","",'1042Bf Données de base trav.'!C181)</f>
        <v/>
      </c>
      <c r="D185" s="310" t="str">
        <f>IF('1042Bf Données de base trav.'!AJ181="","",'1042Bf Données de base trav.'!AJ181)</f>
        <v/>
      </c>
      <c r="E185" s="306" t="str">
        <f>IF('1042Bf Données de base trav.'!N181="","",'1042Bf Données de base trav.'!N181)</f>
        <v/>
      </c>
      <c r="F185" s="308" t="str">
        <f>IF('1042Bf Données de base trav.'!O181="","",'1042Bf Données de base trav.'!O181)</f>
        <v/>
      </c>
      <c r="G185" s="307" t="str">
        <f>IF('1042Bf Données de base trav.'!P181="","",'1042Bf Données de base trav.'!P181)</f>
        <v/>
      </c>
      <c r="H185" s="311" t="str">
        <f>IF('1042Bf Données de base trav.'!Q181="","",'1042Bf Données de base trav.'!Q181)</f>
        <v/>
      </c>
      <c r="I185" s="312" t="str">
        <f>IF('1042Bf Données de base trav.'!R181="","",'1042Bf Données de base trav.'!R181)</f>
        <v/>
      </c>
      <c r="J185" s="313" t="str">
        <f t="shared" si="52"/>
        <v/>
      </c>
      <c r="K185" s="314" t="str">
        <f t="shared" si="53"/>
        <v/>
      </c>
      <c r="L185" s="315" t="str">
        <f>IF('1042Bf Données de base trav.'!S181="","",'1042Bf Données de base trav.'!S181)</f>
        <v/>
      </c>
      <c r="M185" s="316" t="str">
        <f t="shared" si="69"/>
        <v/>
      </c>
      <c r="N185" s="317" t="str">
        <f t="shared" si="70"/>
        <v/>
      </c>
      <c r="O185" s="318" t="str">
        <f t="shared" si="71"/>
        <v/>
      </c>
      <c r="P185" s="319" t="str">
        <f t="shared" si="72"/>
        <v/>
      </c>
      <c r="Q185" s="309" t="str">
        <f t="shared" si="73"/>
        <v/>
      </c>
      <c r="R185" s="320" t="str">
        <f t="shared" si="74"/>
        <v/>
      </c>
      <c r="S185" s="317" t="str">
        <f t="shared" si="75"/>
        <v/>
      </c>
      <c r="T185" s="315" t="str">
        <f>IF(R185="","",MAX((O185-AR185)*'1042Af Demande'!$B$31,0))</f>
        <v/>
      </c>
      <c r="U185" s="321" t="str">
        <f t="shared" si="76"/>
        <v/>
      </c>
      <c r="V185" s="377"/>
      <c r="W185" s="378"/>
      <c r="X185" s="158" t="str">
        <f>IF('1042Bf Données de base trav.'!M181="","",'1042Bf Données de base trav.'!M181)</f>
        <v/>
      </c>
      <c r="Y185" s="379" t="str">
        <f t="shared" si="54"/>
        <v/>
      </c>
      <c r="Z185" s="380" t="str">
        <f>IF(A185="","",'1042Bf Données de base trav.'!Q181-'1042Bf Données de base trav.'!R181)</f>
        <v/>
      </c>
      <c r="AA185" s="380" t="str">
        <f t="shared" si="55"/>
        <v/>
      </c>
      <c r="AB185" s="381" t="str">
        <f t="shared" si="56"/>
        <v/>
      </c>
      <c r="AC185" s="381" t="str">
        <f t="shared" si="57"/>
        <v/>
      </c>
      <c r="AD185" s="381" t="str">
        <f t="shared" si="58"/>
        <v/>
      </c>
      <c r="AE185" s="382" t="str">
        <f t="shared" si="59"/>
        <v/>
      </c>
      <c r="AF185" s="382" t="str">
        <f>IF(K185="","",K185*AF$8 - MAX('1042Bf Données de base trav.'!S181-M185,0))</f>
        <v/>
      </c>
      <c r="AG185" s="382" t="str">
        <f t="shared" si="60"/>
        <v/>
      </c>
      <c r="AH185" s="382" t="str">
        <f t="shared" si="61"/>
        <v/>
      </c>
      <c r="AI185" s="382" t="str">
        <f t="shared" si="62"/>
        <v/>
      </c>
      <c r="AJ185" s="382" t="str">
        <f>IF(OR($C185="",K185="",O185=""),"",MAX(P185+'1042Bf Données de base trav.'!T181-O185,0))</f>
        <v/>
      </c>
      <c r="AK185" s="382" t="str">
        <f>IF('1042Bf Données de base trav.'!T181="","",'1042Bf Données de base trav.'!T181)</f>
        <v/>
      </c>
      <c r="AL185" s="382" t="str">
        <f t="shared" si="63"/>
        <v/>
      </c>
      <c r="AM185" s="383" t="str">
        <f t="shared" si="64"/>
        <v/>
      </c>
      <c r="AN185" s="384" t="str">
        <f t="shared" si="65"/>
        <v/>
      </c>
      <c r="AO185" s="382" t="str">
        <f t="shared" si="66"/>
        <v/>
      </c>
      <c r="AP185" s="382" t="str">
        <f>IF(E185="","",'1042Bf Données de base trav.'!P181)</f>
        <v/>
      </c>
      <c r="AQ185" s="385">
        <f>IF('1042Bf Données de base trav.'!Y181&gt;0,AG185,0)</f>
        <v>0</v>
      </c>
      <c r="AR185" s="386">
        <f>IF('1042Bf Données de base trav.'!Y181&gt;0,'1042Bf Données de base trav.'!T181,0)</f>
        <v>0</v>
      </c>
      <c r="AS185" s="382" t="str">
        <f t="shared" si="67"/>
        <v/>
      </c>
      <c r="AT185" s="382">
        <f>'1042Bf Données de base trav.'!P181</f>
        <v>0</v>
      </c>
      <c r="AU185" s="382">
        <f t="shared" si="68"/>
        <v>0</v>
      </c>
    </row>
    <row r="186" spans="1:47" s="57" customFormat="1" ht="16.899999999999999" customHeight="1">
      <c r="A186" s="402" t="str">
        <f>IF('1042Bf Données de base trav.'!A182="","",'1042Bf Données de base trav.'!A182)</f>
        <v/>
      </c>
      <c r="B186" s="409" t="str">
        <f>IF('1042Bf Données de base trav.'!B182="","",'1042Bf Données de base trav.'!B182)</f>
        <v/>
      </c>
      <c r="C186" s="403" t="str">
        <f>IF('1042Bf Données de base trav.'!C182="","",'1042Bf Données de base trav.'!C182)</f>
        <v/>
      </c>
      <c r="D186" s="310" t="str">
        <f>IF('1042Bf Données de base trav.'!AJ182="","",'1042Bf Données de base trav.'!AJ182)</f>
        <v/>
      </c>
      <c r="E186" s="306" t="str">
        <f>IF('1042Bf Données de base trav.'!N182="","",'1042Bf Données de base trav.'!N182)</f>
        <v/>
      </c>
      <c r="F186" s="308" t="str">
        <f>IF('1042Bf Données de base trav.'!O182="","",'1042Bf Données de base trav.'!O182)</f>
        <v/>
      </c>
      <c r="G186" s="307" t="str">
        <f>IF('1042Bf Données de base trav.'!P182="","",'1042Bf Données de base trav.'!P182)</f>
        <v/>
      </c>
      <c r="H186" s="311" t="str">
        <f>IF('1042Bf Données de base trav.'!Q182="","",'1042Bf Données de base trav.'!Q182)</f>
        <v/>
      </c>
      <c r="I186" s="312" t="str">
        <f>IF('1042Bf Données de base trav.'!R182="","",'1042Bf Données de base trav.'!R182)</f>
        <v/>
      </c>
      <c r="J186" s="313" t="str">
        <f t="shared" si="52"/>
        <v/>
      </c>
      <c r="K186" s="314" t="str">
        <f t="shared" si="53"/>
        <v/>
      </c>
      <c r="L186" s="315" t="str">
        <f>IF('1042Bf Données de base trav.'!S182="","",'1042Bf Données de base trav.'!S182)</f>
        <v/>
      </c>
      <c r="M186" s="316" t="str">
        <f t="shared" si="69"/>
        <v/>
      </c>
      <c r="N186" s="317" t="str">
        <f t="shared" si="70"/>
        <v/>
      </c>
      <c r="O186" s="318" t="str">
        <f t="shared" si="71"/>
        <v/>
      </c>
      <c r="P186" s="319" t="str">
        <f t="shared" si="72"/>
        <v/>
      </c>
      <c r="Q186" s="309" t="str">
        <f t="shared" si="73"/>
        <v/>
      </c>
      <c r="R186" s="320" t="str">
        <f t="shared" si="74"/>
        <v/>
      </c>
      <c r="S186" s="317" t="str">
        <f t="shared" si="75"/>
        <v/>
      </c>
      <c r="T186" s="315" t="str">
        <f>IF(R186="","",MAX((O186-AR186)*'1042Af Demande'!$B$31,0))</f>
        <v/>
      </c>
      <c r="U186" s="321" t="str">
        <f t="shared" si="76"/>
        <v/>
      </c>
      <c r="V186" s="377"/>
      <c r="W186" s="378"/>
      <c r="X186" s="158" t="str">
        <f>IF('1042Bf Données de base trav.'!M182="","",'1042Bf Données de base trav.'!M182)</f>
        <v/>
      </c>
      <c r="Y186" s="379" t="str">
        <f t="shared" si="54"/>
        <v/>
      </c>
      <c r="Z186" s="380" t="str">
        <f>IF(A186="","",'1042Bf Données de base trav.'!Q182-'1042Bf Données de base trav.'!R182)</f>
        <v/>
      </c>
      <c r="AA186" s="380" t="str">
        <f t="shared" si="55"/>
        <v/>
      </c>
      <c r="AB186" s="381" t="str">
        <f t="shared" si="56"/>
        <v/>
      </c>
      <c r="AC186" s="381" t="str">
        <f t="shared" si="57"/>
        <v/>
      </c>
      <c r="AD186" s="381" t="str">
        <f t="shared" si="58"/>
        <v/>
      </c>
      <c r="AE186" s="382" t="str">
        <f t="shared" si="59"/>
        <v/>
      </c>
      <c r="AF186" s="382" t="str">
        <f>IF(K186="","",K186*AF$8 - MAX('1042Bf Données de base trav.'!S182-M186,0))</f>
        <v/>
      </c>
      <c r="AG186" s="382" t="str">
        <f t="shared" si="60"/>
        <v/>
      </c>
      <c r="AH186" s="382" t="str">
        <f t="shared" si="61"/>
        <v/>
      </c>
      <c r="AI186" s="382" t="str">
        <f t="shared" si="62"/>
        <v/>
      </c>
      <c r="AJ186" s="382" t="str">
        <f>IF(OR($C186="",K186="",O186=""),"",MAX(P186+'1042Bf Données de base trav.'!T182-O186,0))</f>
        <v/>
      </c>
      <c r="AK186" s="382" t="str">
        <f>IF('1042Bf Données de base trav.'!T182="","",'1042Bf Données de base trav.'!T182)</f>
        <v/>
      </c>
      <c r="AL186" s="382" t="str">
        <f t="shared" si="63"/>
        <v/>
      </c>
      <c r="AM186" s="383" t="str">
        <f t="shared" si="64"/>
        <v/>
      </c>
      <c r="AN186" s="384" t="str">
        <f t="shared" si="65"/>
        <v/>
      </c>
      <c r="AO186" s="382" t="str">
        <f t="shared" si="66"/>
        <v/>
      </c>
      <c r="AP186" s="382" t="str">
        <f>IF(E186="","",'1042Bf Données de base trav.'!P182)</f>
        <v/>
      </c>
      <c r="AQ186" s="385">
        <f>IF('1042Bf Données de base trav.'!Y182&gt;0,AG186,0)</f>
        <v>0</v>
      </c>
      <c r="AR186" s="386">
        <f>IF('1042Bf Données de base trav.'!Y182&gt;0,'1042Bf Données de base trav.'!T182,0)</f>
        <v>0</v>
      </c>
      <c r="AS186" s="382" t="str">
        <f t="shared" si="67"/>
        <v/>
      </c>
      <c r="AT186" s="382">
        <f>'1042Bf Données de base trav.'!P182</f>
        <v>0</v>
      </c>
      <c r="AU186" s="382">
        <f t="shared" si="68"/>
        <v>0</v>
      </c>
    </row>
    <row r="187" spans="1:47" s="57" customFormat="1" ht="16.899999999999999" customHeight="1">
      <c r="A187" s="402" t="str">
        <f>IF('1042Bf Données de base trav.'!A183="","",'1042Bf Données de base trav.'!A183)</f>
        <v/>
      </c>
      <c r="B187" s="409" t="str">
        <f>IF('1042Bf Données de base trav.'!B183="","",'1042Bf Données de base trav.'!B183)</f>
        <v/>
      </c>
      <c r="C187" s="403" t="str">
        <f>IF('1042Bf Données de base trav.'!C183="","",'1042Bf Données de base trav.'!C183)</f>
        <v/>
      </c>
      <c r="D187" s="310" t="str">
        <f>IF('1042Bf Données de base trav.'!AJ183="","",'1042Bf Données de base trav.'!AJ183)</f>
        <v/>
      </c>
      <c r="E187" s="306" t="str">
        <f>IF('1042Bf Données de base trav.'!N183="","",'1042Bf Données de base trav.'!N183)</f>
        <v/>
      </c>
      <c r="F187" s="308" t="str">
        <f>IF('1042Bf Données de base trav.'!O183="","",'1042Bf Données de base trav.'!O183)</f>
        <v/>
      </c>
      <c r="G187" s="307" t="str">
        <f>IF('1042Bf Données de base trav.'!P183="","",'1042Bf Données de base trav.'!P183)</f>
        <v/>
      </c>
      <c r="H187" s="311" t="str">
        <f>IF('1042Bf Données de base trav.'!Q183="","",'1042Bf Données de base trav.'!Q183)</f>
        <v/>
      </c>
      <c r="I187" s="312" t="str">
        <f>IF('1042Bf Données de base trav.'!R183="","",'1042Bf Données de base trav.'!R183)</f>
        <v/>
      </c>
      <c r="J187" s="313" t="str">
        <f t="shared" si="52"/>
        <v/>
      </c>
      <c r="K187" s="314" t="str">
        <f t="shared" si="53"/>
        <v/>
      </c>
      <c r="L187" s="315" t="str">
        <f>IF('1042Bf Données de base trav.'!S183="","",'1042Bf Données de base trav.'!S183)</f>
        <v/>
      </c>
      <c r="M187" s="316" t="str">
        <f t="shared" si="69"/>
        <v/>
      </c>
      <c r="N187" s="317" t="str">
        <f t="shared" si="70"/>
        <v/>
      </c>
      <c r="O187" s="318" t="str">
        <f t="shared" si="71"/>
        <v/>
      </c>
      <c r="P187" s="319" t="str">
        <f t="shared" si="72"/>
        <v/>
      </c>
      <c r="Q187" s="309" t="str">
        <f t="shared" si="73"/>
        <v/>
      </c>
      <c r="R187" s="320" t="str">
        <f t="shared" si="74"/>
        <v/>
      </c>
      <c r="S187" s="317" t="str">
        <f t="shared" si="75"/>
        <v/>
      </c>
      <c r="T187" s="315" t="str">
        <f>IF(R187="","",MAX((O187-AR187)*'1042Af Demande'!$B$31,0))</f>
        <v/>
      </c>
      <c r="U187" s="321" t="str">
        <f t="shared" si="76"/>
        <v/>
      </c>
      <c r="V187" s="377"/>
      <c r="W187" s="378"/>
      <c r="X187" s="158" t="str">
        <f>IF('1042Bf Données de base trav.'!M183="","",'1042Bf Données de base trav.'!M183)</f>
        <v/>
      </c>
      <c r="Y187" s="379" t="str">
        <f t="shared" si="54"/>
        <v/>
      </c>
      <c r="Z187" s="380" t="str">
        <f>IF(A187="","",'1042Bf Données de base trav.'!Q183-'1042Bf Données de base trav.'!R183)</f>
        <v/>
      </c>
      <c r="AA187" s="380" t="str">
        <f t="shared" si="55"/>
        <v/>
      </c>
      <c r="AB187" s="381" t="str">
        <f t="shared" si="56"/>
        <v/>
      </c>
      <c r="AC187" s="381" t="str">
        <f t="shared" si="57"/>
        <v/>
      </c>
      <c r="AD187" s="381" t="str">
        <f t="shared" si="58"/>
        <v/>
      </c>
      <c r="AE187" s="382" t="str">
        <f t="shared" si="59"/>
        <v/>
      </c>
      <c r="AF187" s="382" t="str">
        <f>IF(K187="","",K187*AF$8 - MAX('1042Bf Données de base trav.'!S183-M187,0))</f>
        <v/>
      </c>
      <c r="AG187" s="382" t="str">
        <f t="shared" si="60"/>
        <v/>
      </c>
      <c r="AH187" s="382" t="str">
        <f t="shared" si="61"/>
        <v/>
      </c>
      <c r="AI187" s="382" t="str">
        <f t="shared" si="62"/>
        <v/>
      </c>
      <c r="AJ187" s="382" t="str">
        <f>IF(OR($C187="",K187="",O187=""),"",MAX(P187+'1042Bf Données de base trav.'!T183-O187,0))</f>
        <v/>
      </c>
      <c r="AK187" s="382" t="str">
        <f>IF('1042Bf Données de base trav.'!T183="","",'1042Bf Données de base trav.'!T183)</f>
        <v/>
      </c>
      <c r="AL187" s="382" t="str">
        <f t="shared" si="63"/>
        <v/>
      </c>
      <c r="AM187" s="383" t="str">
        <f t="shared" si="64"/>
        <v/>
      </c>
      <c r="AN187" s="384" t="str">
        <f t="shared" si="65"/>
        <v/>
      </c>
      <c r="AO187" s="382" t="str">
        <f t="shared" si="66"/>
        <v/>
      </c>
      <c r="AP187" s="382" t="str">
        <f>IF(E187="","",'1042Bf Données de base trav.'!P183)</f>
        <v/>
      </c>
      <c r="AQ187" s="385">
        <f>IF('1042Bf Données de base trav.'!Y183&gt;0,AG187,0)</f>
        <v>0</v>
      </c>
      <c r="AR187" s="386">
        <f>IF('1042Bf Données de base trav.'!Y183&gt;0,'1042Bf Données de base trav.'!T183,0)</f>
        <v>0</v>
      </c>
      <c r="AS187" s="382" t="str">
        <f t="shared" si="67"/>
        <v/>
      </c>
      <c r="AT187" s="382">
        <f>'1042Bf Données de base trav.'!P183</f>
        <v>0</v>
      </c>
      <c r="AU187" s="382">
        <f t="shared" si="68"/>
        <v>0</v>
      </c>
    </row>
    <row r="188" spans="1:47" s="57" customFormat="1" ht="16.899999999999999" customHeight="1">
      <c r="A188" s="402" t="str">
        <f>IF('1042Bf Données de base trav.'!A184="","",'1042Bf Données de base trav.'!A184)</f>
        <v/>
      </c>
      <c r="B188" s="409" t="str">
        <f>IF('1042Bf Données de base trav.'!B184="","",'1042Bf Données de base trav.'!B184)</f>
        <v/>
      </c>
      <c r="C188" s="403" t="str">
        <f>IF('1042Bf Données de base trav.'!C184="","",'1042Bf Données de base trav.'!C184)</f>
        <v/>
      </c>
      <c r="D188" s="310" t="str">
        <f>IF('1042Bf Données de base trav.'!AJ184="","",'1042Bf Données de base trav.'!AJ184)</f>
        <v/>
      </c>
      <c r="E188" s="306" t="str">
        <f>IF('1042Bf Données de base trav.'!N184="","",'1042Bf Données de base trav.'!N184)</f>
        <v/>
      </c>
      <c r="F188" s="308" t="str">
        <f>IF('1042Bf Données de base trav.'!O184="","",'1042Bf Données de base trav.'!O184)</f>
        <v/>
      </c>
      <c r="G188" s="307" t="str">
        <f>IF('1042Bf Données de base trav.'!P184="","",'1042Bf Données de base trav.'!P184)</f>
        <v/>
      </c>
      <c r="H188" s="311" t="str">
        <f>IF('1042Bf Données de base trav.'!Q184="","",'1042Bf Données de base trav.'!Q184)</f>
        <v/>
      </c>
      <c r="I188" s="312" t="str">
        <f>IF('1042Bf Données de base trav.'!R184="","",'1042Bf Données de base trav.'!R184)</f>
        <v/>
      </c>
      <c r="J188" s="313" t="str">
        <f t="shared" si="52"/>
        <v/>
      </c>
      <c r="K188" s="314" t="str">
        <f t="shared" si="53"/>
        <v/>
      </c>
      <c r="L188" s="315" t="str">
        <f>IF('1042Bf Données de base trav.'!S184="","",'1042Bf Données de base trav.'!S184)</f>
        <v/>
      </c>
      <c r="M188" s="316" t="str">
        <f t="shared" si="69"/>
        <v/>
      </c>
      <c r="N188" s="317" t="str">
        <f t="shared" si="70"/>
        <v/>
      </c>
      <c r="O188" s="318" t="str">
        <f t="shared" si="71"/>
        <v/>
      </c>
      <c r="P188" s="319" t="str">
        <f t="shared" si="72"/>
        <v/>
      </c>
      <c r="Q188" s="309" t="str">
        <f t="shared" si="73"/>
        <v/>
      </c>
      <c r="R188" s="320" t="str">
        <f t="shared" si="74"/>
        <v/>
      </c>
      <c r="S188" s="317" t="str">
        <f t="shared" si="75"/>
        <v/>
      </c>
      <c r="T188" s="315" t="str">
        <f>IF(R188="","",MAX((O188-AR188)*'1042Af Demande'!$B$31,0))</f>
        <v/>
      </c>
      <c r="U188" s="321" t="str">
        <f t="shared" si="76"/>
        <v/>
      </c>
      <c r="V188" s="377"/>
      <c r="W188" s="378"/>
      <c r="X188" s="158" t="str">
        <f>IF('1042Bf Données de base trav.'!M184="","",'1042Bf Données de base trav.'!M184)</f>
        <v/>
      </c>
      <c r="Y188" s="379" t="str">
        <f t="shared" si="54"/>
        <v/>
      </c>
      <c r="Z188" s="380" t="str">
        <f>IF(A188="","",'1042Bf Données de base trav.'!Q184-'1042Bf Données de base trav.'!R184)</f>
        <v/>
      </c>
      <c r="AA188" s="380" t="str">
        <f t="shared" si="55"/>
        <v/>
      </c>
      <c r="AB188" s="381" t="str">
        <f t="shared" si="56"/>
        <v/>
      </c>
      <c r="AC188" s="381" t="str">
        <f t="shared" si="57"/>
        <v/>
      </c>
      <c r="AD188" s="381" t="str">
        <f t="shared" si="58"/>
        <v/>
      </c>
      <c r="AE188" s="382" t="str">
        <f t="shared" si="59"/>
        <v/>
      </c>
      <c r="AF188" s="382" t="str">
        <f>IF(K188="","",K188*AF$8 - MAX('1042Bf Données de base trav.'!S184-M188,0))</f>
        <v/>
      </c>
      <c r="AG188" s="382" t="str">
        <f t="shared" si="60"/>
        <v/>
      </c>
      <c r="AH188" s="382" t="str">
        <f t="shared" si="61"/>
        <v/>
      </c>
      <c r="AI188" s="382" t="str">
        <f t="shared" si="62"/>
        <v/>
      </c>
      <c r="AJ188" s="382" t="str">
        <f>IF(OR($C188="",K188="",O188=""),"",MAX(P188+'1042Bf Données de base trav.'!T184-O188,0))</f>
        <v/>
      </c>
      <c r="AK188" s="382" t="str">
        <f>IF('1042Bf Données de base trav.'!T184="","",'1042Bf Données de base trav.'!T184)</f>
        <v/>
      </c>
      <c r="AL188" s="382" t="str">
        <f t="shared" si="63"/>
        <v/>
      </c>
      <c r="AM188" s="383" t="str">
        <f t="shared" si="64"/>
        <v/>
      </c>
      <c r="AN188" s="384" t="str">
        <f t="shared" si="65"/>
        <v/>
      </c>
      <c r="AO188" s="382" t="str">
        <f t="shared" si="66"/>
        <v/>
      </c>
      <c r="AP188" s="382" t="str">
        <f>IF(E188="","",'1042Bf Données de base trav.'!P184)</f>
        <v/>
      </c>
      <c r="AQ188" s="385">
        <f>IF('1042Bf Données de base trav.'!Y184&gt;0,AG188,0)</f>
        <v>0</v>
      </c>
      <c r="AR188" s="386">
        <f>IF('1042Bf Données de base trav.'!Y184&gt;0,'1042Bf Données de base trav.'!T184,0)</f>
        <v>0</v>
      </c>
      <c r="AS188" s="382" t="str">
        <f t="shared" si="67"/>
        <v/>
      </c>
      <c r="AT188" s="382">
        <f>'1042Bf Données de base trav.'!P184</f>
        <v>0</v>
      </c>
      <c r="AU188" s="382">
        <f t="shared" si="68"/>
        <v>0</v>
      </c>
    </row>
    <row r="189" spans="1:47" s="57" customFormat="1" ht="16.899999999999999" customHeight="1">
      <c r="A189" s="402" t="str">
        <f>IF('1042Bf Données de base trav.'!A185="","",'1042Bf Données de base trav.'!A185)</f>
        <v/>
      </c>
      <c r="B189" s="409" t="str">
        <f>IF('1042Bf Données de base trav.'!B185="","",'1042Bf Données de base trav.'!B185)</f>
        <v/>
      </c>
      <c r="C189" s="403" t="str">
        <f>IF('1042Bf Données de base trav.'!C185="","",'1042Bf Données de base trav.'!C185)</f>
        <v/>
      </c>
      <c r="D189" s="310" t="str">
        <f>IF('1042Bf Données de base trav.'!AJ185="","",'1042Bf Données de base trav.'!AJ185)</f>
        <v/>
      </c>
      <c r="E189" s="306" t="str">
        <f>IF('1042Bf Données de base trav.'!N185="","",'1042Bf Données de base trav.'!N185)</f>
        <v/>
      </c>
      <c r="F189" s="308" t="str">
        <f>IF('1042Bf Données de base trav.'!O185="","",'1042Bf Données de base trav.'!O185)</f>
        <v/>
      </c>
      <c r="G189" s="307" t="str">
        <f>IF('1042Bf Données de base trav.'!P185="","",'1042Bf Données de base trav.'!P185)</f>
        <v/>
      </c>
      <c r="H189" s="311" t="str">
        <f>IF('1042Bf Données de base trav.'!Q185="","",'1042Bf Données de base trav.'!Q185)</f>
        <v/>
      </c>
      <c r="I189" s="312" t="str">
        <f>IF('1042Bf Données de base trav.'!R185="","",'1042Bf Données de base trav.'!R185)</f>
        <v/>
      </c>
      <c r="J189" s="313" t="str">
        <f t="shared" si="52"/>
        <v/>
      </c>
      <c r="K189" s="314" t="str">
        <f t="shared" si="53"/>
        <v/>
      </c>
      <c r="L189" s="315" t="str">
        <f>IF('1042Bf Données de base trav.'!S185="","",'1042Bf Données de base trav.'!S185)</f>
        <v/>
      </c>
      <c r="M189" s="316" t="str">
        <f t="shared" si="69"/>
        <v/>
      </c>
      <c r="N189" s="317" t="str">
        <f t="shared" si="70"/>
        <v/>
      </c>
      <c r="O189" s="318" t="str">
        <f t="shared" si="71"/>
        <v/>
      </c>
      <c r="P189" s="319" t="str">
        <f t="shared" si="72"/>
        <v/>
      </c>
      <c r="Q189" s="309" t="str">
        <f t="shared" si="73"/>
        <v/>
      </c>
      <c r="R189" s="320" t="str">
        <f t="shared" si="74"/>
        <v/>
      </c>
      <c r="S189" s="317" t="str">
        <f t="shared" si="75"/>
        <v/>
      </c>
      <c r="T189" s="315" t="str">
        <f>IF(R189="","",MAX((O189-AR189)*'1042Af Demande'!$B$31,0))</f>
        <v/>
      </c>
      <c r="U189" s="321" t="str">
        <f t="shared" si="76"/>
        <v/>
      </c>
      <c r="V189" s="377"/>
      <c r="W189" s="378"/>
      <c r="X189" s="158" t="str">
        <f>IF('1042Bf Données de base trav.'!M185="","",'1042Bf Données de base trav.'!M185)</f>
        <v/>
      </c>
      <c r="Y189" s="379" t="str">
        <f t="shared" si="54"/>
        <v/>
      </c>
      <c r="Z189" s="380" t="str">
        <f>IF(A189="","",'1042Bf Données de base trav.'!Q185-'1042Bf Données de base trav.'!R185)</f>
        <v/>
      </c>
      <c r="AA189" s="380" t="str">
        <f t="shared" si="55"/>
        <v/>
      </c>
      <c r="AB189" s="381" t="str">
        <f t="shared" si="56"/>
        <v/>
      </c>
      <c r="AC189" s="381" t="str">
        <f t="shared" si="57"/>
        <v/>
      </c>
      <c r="AD189" s="381" t="str">
        <f t="shared" si="58"/>
        <v/>
      </c>
      <c r="AE189" s="382" t="str">
        <f t="shared" si="59"/>
        <v/>
      </c>
      <c r="AF189" s="382" t="str">
        <f>IF(K189="","",K189*AF$8 - MAX('1042Bf Données de base trav.'!S185-M189,0))</f>
        <v/>
      </c>
      <c r="AG189" s="382" t="str">
        <f t="shared" si="60"/>
        <v/>
      </c>
      <c r="AH189" s="382" t="str">
        <f t="shared" si="61"/>
        <v/>
      </c>
      <c r="AI189" s="382" t="str">
        <f t="shared" si="62"/>
        <v/>
      </c>
      <c r="AJ189" s="382" t="str">
        <f>IF(OR($C189="",K189="",O189=""),"",MAX(P189+'1042Bf Données de base trav.'!T185-O189,0))</f>
        <v/>
      </c>
      <c r="AK189" s="382" t="str">
        <f>IF('1042Bf Données de base trav.'!T185="","",'1042Bf Données de base trav.'!T185)</f>
        <v/>
      </c>
      <c r="AL189" s="382" t="str">
        <f t="shared" si="63"/>
        <v/>
      </c>
      <c r="AM189" s="383" t="str">
        <f t="shared" si="64"/>
        <v/>
      </c>
      <c r="AN189" s="384" t="str">
        <f t="shared" si="65"/>
        <v/>
      </c>
      <c r="AO189" s="382" t="str">
        <f t="shared" si="66"/>
        <v/>
      </c>
      <c r="AP189" s="382" t="str">
        <f>IF(E189="","",'1042Bf Données de base trav.'!P185)</f>
        <v/>
      </c>
      <c r="AQ189" s="385">
        <f>IF('1042Bf Données de base trav.'!Y185&gt;0,AG189,0)</f>
        <v>0</v>
      </c>
      <c r="AR189" s="386">
        <f>IF('1042Bf Données de base trav.'!Y185&gt;0,'1042Bf Données de base trav.'!T185,0)</f>
        <v>0</v>
      </c>
      <c r="AS189" s="382" t="str">
        <f t="shared" si="67"/>
        <v/>
      </c>
      <c r="AT189" s="382">
        <f>'1042Bf Données de base trav.'!P185</f>
        <v>0</v>
      </c>
      <c r="AU189" s="382">
        <f t="shared" si="68"/>
        <v>0</v>
      </c>
    </row>
    <row r="190" spans="1:47" s="57" customFormat="1" ht="16.899999999999999" customHeight="1">
      <c r="A190" s="402" t="str">
        <f>IF('1042Bf Données de base trav.'!A186="","",'1042Bf Données de base trav.'!A186)</f>
        <v/>
      </c>
      <c r="B190" s="409" t="str">
        <f>IF('1042Bf Données de base trav.'!B186="","",'1042Bf Données de base trav.'!B186)</f>
        <v/>
      </c>
      <c r="C190" s="403" t="str">
        <f>IF('1042Bf Données de base trav.'!C186="","",'1042Bf Données de base trav.'!C186)</f>
        <v/>
      </c>
      <c r="D190" s="310" t="str">
        <f>IF('1042Bf Données de base trav.'!AJ186="","",'1042Bf Données de base trav.'!AJ186)</f>
        <v/>
      </c>
      <c r="E190" s="306" t="str">
        <f>IF('1042Bf Données de base trav.'!N186="","",'1042Bf Données de base trav.'!N186)</f>
        <v/>
      </c>
      <c r="F190" s="308" t="str">
        <f>IF('1042Bf Données de base trav.'!O186="","",'1042Bf Données de base trav.'!O186)</f>
        <v/>
      </c>
      <c r="G190" s="307" t="str">
        <f>IF('1042Bf Données de base trav.'!P186="","",'1042Bf Données de base trav.'!P186)</f>
        <v/>
      </c>
      <c r="H190" s="311" t="str">
        <f>IF('1042Bf Données de base trav.'!Q186="","",'1042Bf Données de base trav.'!Q186)</f>
        <v/>
      </c>
      <c r="I190" s="312" t="str">
        <f>IF('1042Bf Données de base trav.'!R186="","",'1042Bf Données de base trav.'!R186)</f>
        <v/>
      </c>
      <c r="J190" s="313" t="str">
        <f t="shared" si="52"/>
        <v/>
      </c>
      <c r="K190" s="314" t="str">
        <f t="shared" si="53"/>
        <v/>
      </c>
      <c r="L190" s="315" t="str">
        <f>IF('1042Bf Données de base trav.'!S186="","",'1042Bf Données de base trav.'!S186)</f>
        <v/>
      </c>
      <c r="M190" s="316" t="str">
        <f t="shared" si="69"/>
        <v/>
      </c>
      <c r="N190" s="317" t="str">
        <f t="shared" si="70"/>
        <v/>
      </c>
      <c r="O190" s="318" t="str">
        <f t="shared" si="71"/>
        <v/>
      </c>
      <c r="P190" s="319" t="str">
        <f t="shared" si="72"/>
        <v/>
      </c>
      <c r="Q190" s="309" t="str">
        <f t="shared" si="73"/>
        <v/>
      </c>
      <c r="R190" s="320" t="str">
        <f t="shared" si="74"/>
        <v/>
      </c>
      <c r="S190" s="317" t="str">
        <f t="shared" si="75"/>
        <v/>
      </c>
      <c r="T190" s="315" t="str">
        <f>IF(R190="","",MAX((O190-AR190)*'1042Af Demande'!$B$31,0))</f>
        <v/>
      </c>
      <c r="U190" s="321" t="str">
        <f t="shared" si="76"/>
        <v/>
      </c>
      <c r="V190" s="377"/>
      <c r="W190" s="378"/>
      <c r="X190" s="158" t="str">
        <f>IF('1042Bf Données de base trav.'!M186="","",'1042Bf Données de base trav.'!M186)</f>
        <v/>
      </c>
      <c r="Y190" s="379" t="str">
        <f t="shared" si="54"/>
        <v/>
      </c>
      <c r="Z190" s="380" t="str">
        <f>IF(A190="","",'1042Bf Données de base trav.'!Q186-'1042Bf Données de base trav.'!R186)</f>
        <v/>
      </c>
      <c r="AA190" s="380" t="str">
        <f t="shared" si="55"/>
        <v/>
      </c>
      <c r="AB190" s="381" t="str">
        <f t="shared" si="56"/>
        <v/>
      </c>
      <c r="AC190" s="381" t="str">
        <f t="shared" si="57"/>
        <v/>
      </c>
      <c r="AD190" s="381" t="str">
        <f t="shared" si="58"/>
        <v/>
      </c>
      <c r="AE190" s="382" t="str">
        <f t="shared" si="59"/>
        <v/>
      </c>
      <c r="AF190" s="382" t="str">
        <f>IF(K190="","",K190*AF$8 - MAX('1042Bf Données de base trav.'!S186-M190,0))</f>
        <v/>
      </c>
      <c r="AG190" s="382" t="str">
        <f t="shared" si="60"/>
        <v/>
      </c>
      <c r="AH190" s="382" t="str">
        <f t="shared" si="61"/>
        <v/>
      </c>
      <c r="AI190" s="382" t="str">
        <f t="shared" si="62"/>
        <v/>
      </c>
      <c r="AJ190" s="382" t="str">
        <f>IF(OR($C190="",K190="",O190=""),"",MAX(P190+'1042Bf Données de base trav.'!T186-O190,0))</f>
        <v/>
      </c>
      <c r="AK190" s="382" t="str">
        <f>IF('1042Bf Données de base trav.'!T186="","",'1042Bf Données de base trav.'!T186)</f>
        <v/>
      </c>
      <c r="AL190" s="382" t="str">
        <f t="shared" si="63"/>
        <v/>
      </c>
      <c r="AM190" s="383" t="str">
        <f t="shared" si="64"/>
        <v/>
      </c>
      <c r="AN190" s="384" t="str">
        <f t="shared" si="65"/>
        <v/>
      </c>
      <c r="AO190" s="382" t="str">
        <f t="shared" si="66"/>
        <v/>
      </c>
      <c r="AP190" s="382" t="str">
        <f>IF(E190="","",'1042Bf Données de base trav.'!P186)</f>
        <v/>
      </c>
      <c r="AQ190" s="385">
        <f>IF('1042Bf Données de base trav.'!Y186&gt;0,AG190,0)</f>
        <v>0</v>
      </c>
      <c r="AR190" s="386">
        <f>IF('1042Bf Données de base trav.'!Y186&gt;0,'1042Bf Données de base trav.'!T186,0)</f>
        <v>0</v>
      </c>
      <c r="AS190" s="382" t="str">
        <f t="shared" si="67"/>
        <v/>
      </c>
      <c r="AT190" s="382">
        <f>'1042Bf Données de base trav.'!P186</f>
        <v>0</v>
      </c>
      <c r="AU190" s="382">
        <f t="shared" si="68"/>
        <v>0</v>
      </c>
    </row>
    <row r="191" spans="1:47" s="57" customFormat="1" ht="16.899999999999999" customHeight="1">
      <c r="A191" s="402" t="str">
        <f>IF('1042Bf Données de base trav.'!A187="","",'1042Bf Données de base trav.'!A187)</f>
        <v/>
      </c>
      <c r="B191" s="409" t="str">
        <f>IF('1042Bf Données de base trav.'!B187="","",'1042Bf Données de base trav.'!B187)</f>
        <v/>
      </c>
      <c r="C191" s="403" t="str">
        <f>IF('1042Bf Données de base trav.'!C187="","",'1042Bf Données de base trav.'!C187)</f>
        <v/>
      </c>
      <c r="D191" s="310" t="str">
        <f>IF('1042Bf Données de base trav.'!AJ187="","",'1042Bf Données de base trav.'!AJ187)</f>
        <v/>
      </c>
      <c r="E191" s="306" t="str">
        <f>IF('1042Bf Données de base trav.'!N187="","",'1042Bf Données de base trav.'!N187)</f>
        <v/>
      </c>
      <c r="F191" s="308" t="str">
        <f>IF('1042Bf Données de base trav.'!O187="","",'1042Bf Données de base trav.'!O187)</f>
        <v/>
      </c>
      <c r="G191" s="307" t="str">
        <f>IF('1042Bf Données de base trav.'!P187="","",'1042Bf Données de base trav.'!P187)</f>
        <v/>
      </c>
      <c r="H191" s="311" t="str">
        <f>IF('1042Bf Données de base trav.'!Q187="","",'1042Bf Données de base trav.'!Q187)</f>
        <v/>
      </c>
      <c r="I191" s="312" t="str">
        <f>IF('1042Bf Données de base trav.'!R187="","",'1042Bf Données de base trav.'!R187)</f>
        <v/>
      </c>
      <c r="J191" s="313" t="str">
        <f t="shared" si="52"/>
        <v/>
      </c>
      <c r="K191" s="314" t="str">
        <f t="shared" si="53"/>
        <v/>
      </c>
      <c r="L191" s="315" t="str">
        <f>IF('1042Bf Données de base trav.'!S187="","",'1042Bf Données de base trav.'!S187)</f>
        <v/>
      </c>
      <c r="M191" s="316" t="str">
        <f t="shared" si="69"/>
        <v/>
      </c>
      <c r="N191" s="317" t="str">
        <f t="shared" si="70"/>
        <v/>
      </c>
      <c r="O191" s="318" t="str">
        <f t="shared" si="71"/>
        <v/>
      </c>
      <c r="P191" s="319" t="str">
        <f t="shared" si="72"/>
        <v/>
      </c>
      <c r="Q191" s="309" t="str">
        <f t="shared" si="73"/>
        <v/>
      </c>
      <c r="R191" s="320" t="str">
        <f t="shared" si="74"/>
        <v/>
      </c>
      <c r="S191" s="317" t="str">
        <f t="shared" si="75"/>
        <v/>
      </c>
      <c r="T191" s="315" t="str">
        <f>IF(R191="","",MAX((O191-AR191)*'1042Af Demande'!$B$31,0))</f>
        <v/>
      </c>
      <c r="U191" s="321" t="str">
        <f t="shared" si="76"/>
        <v/>
      </c>
      <c r="V191" s="377"/>
      <c r="W191" s="378"/>
      <c r="X191" s="158" t="str">
        <f>IF('1042Bf Données de base trav.'!M187="","",'1042Bf Données de base trav.'!M187)</f>
        <v/>
      </c>
      <c r="Y191" s="379" t="str">
        <f t="shared" si="54"/>
        <v/>
      </c>
      <c r="Z191" s="380" t="str">
        <f>IF(A191="","",'1042Bf Données de base trav.'!Q187-'1042Bf Données de base trav.'!R187)</f>
        <v/>
      </c>
      <c r="AA191" s="380" t="str">
        <f t="shared" si="55"/>
        <v/>
      </c>
      <c r="AB191" s="381" t="str">
        <f t="shared" si="56"/>
        <v/>
      </c>
      <c r="AC191" s="381" t="str">
        <f t="shared" si="57"/>
        <v/>
      </c>
      <c r="AD191" s="381" t="str">
        <f t="shared" si="58"/>
        <v/>
      </c>
      <c r="AE191" s="382" t="str">
        <f t="shared" si="59"/>
        <v/>
      </c>
      <c r="AF191" s="382" t="str">
        <f>IF(K191="","",K191*AF$8 - MAX('1042Bf Données de base trav.'!S187-M191,0))</f>
        <v/>
      </c>
      <c r="AG191" s="382" t="str">
        <f t="shared" si="60"/>
        <v/>
      </c>
      <c r="AH191" s="382" t="str">
        <f t="shared" si="61"/>
        <v/>
      </c>
      <c r="AI191" s="382" t="str">
        <f t="shared" si="62"/>
        <v/>
      </c>
      <c r="AJ191" s="382" t="str">
        <f>IF(OR($C191="",K191="",O191=""),"",MAX(P191+'1042Bf Données de base trav.'!T187-O191,0))</f>
        <v/>
      </c>
      <c r="AK191" s="382" t="str">
        <f>IF('1042Bf Données de base trav.'!T187="","",'1042Bf Données de base trav.'!T187)</f>
        <v/>
      </c>
      <c r="AL191" s="382" t="str">
        <f t="shared" si="63"/>
        <v/>
      </c>
      <c r="AM191" s="383" t="str">
        <f t="shared" si="64"/>
        <v/>
      </c>
      <c r="AN191" s="384" t="str">
        <f t="shared" si="65"/>
        <v/>
      </c>
      <c r="AO191" s="382" t="str">
        <f t="shared" si="66"/>
        <v/>
      </c>
      <c r="AP191" s="382" t="str">
        <f>IF(E191="","",'1042Bf Données de base trav.'!P187)</f>
        <v/>
      </c>
      <c r="AQ191" s="385">
        <f>IF('1042Bf Données de base trav.'!Y187&gt;0,AG191,0)</f>
        <v>0</v>
      </c>
      <c r="AR191" s="386">
        <f>IF('1042Bf Données de base trav.'!Y187&gt;0,'1042Bf Données de base trav.'!T187,0)</f>
        <v>0</v>
      </c>
      <c r="AS191" s="382" t="str">
        <f t="shared" si="67"/>
        <v/>
      </c>
      <c r="AT191" s="382">
        <f>'1042Bf Données de base trav.'!P187</f>
        <v>0</v>
      </c>
      <c r="AU191" s="382">
        <f t="shared" si="68"/>
        <v>0</v>
      </c>
    </row>
    <row r="192" spans="1:47" s="57" customFormat="1" ht="16.899999999999999" customHeight="1">
      <c r="A192" s="402" t="str">
        <f>IF('1042Bf Données de base trav.'!A188="","",'1042Bf Données de base trav.'!A188)</f>
        <v/>
      </c>
      <c r="B192" s="409" t="str">
        <f>IF('1042Bf Données de base trav.'!B188="","",'1042Bf Données de base trav.'!B188)</f>
        <v/>
      </c>
      <c r="C192" s="403" t="str">
        <f>IF('1042Bf Données de base trav.'!C188="","",'1042Bf Données de base trav.'!C188)</f>
        <v/>
      </c>
      <c r="D192" s="310" t="str">
        <f>IF('1042Bf Données de base trav.'!AJ188="","",'1042Bf Données de base trav.'!AJ188)</f>
        <v/>
      </c>
      <c r="E192" s="306" t="str">
        <f>IF('1042Bf Données de base trav.'!N188="","",'1042Bf Données de base trav.'!N188)</f>
        <v/>
      </c>
      <c r="F192" s="308" t="str">
        <f>IF('1042Bf Données de base trav.'!O188="","",'1042Bf Données de base trav.'!O188)</f>
        <v/>
      </c>
      <c r="G192" s="307" t="str">
        <f>IF('1042Bf Données de base trav.'!P188="","",'1042Bf Données de base trav.'!P188)</f>
        <v/>
      </c>
      <c r="H192" s="311" t="str">
        <f>IF('1042Bf Données de base trav.'!Q188="","",'1042Bf Données de base trav.'!Q188)</f>
        <v/>
      </c>
      <c r="I192" s="312" t="str">
        <f>IF('1042Bf Données de base trav.'!R188="","",'1042Bf Données de base trav.'!R188)</f>
        <v/>
      </c>
      <c r="J192" s="313" t="str">
        <f t="shared" si="52"/>
        <v/>
      </c>
      <c r="K192" s="314" t="str">
        <f t="shared" si="53"/>
        <v/>
      </c>
      <c r="L192" s="315" t="str">
        <f>IF('1042Bf Données de base trav.'!S188="","",'1042Bf Données de base trav.'!S188)</f>
        <v/>
      </c>
      <c r="M192" s="316" t="str">
        <f t="shared" si="69"/>
        <v/>
      </c>
      <c r="N192" s="317" t="str">
        <f t="shared" si="70"/>
        <v/>
      </c>
      <c r="O192" s="318" t="str">
        <f t="shared" si="71"/>
        <v/>
      </c>
      <c r="P192" s="319" t="str">
        <f t="shared" si="72"/>
        <v/>
      </c>
      <c r="Q192" s="309" t="str">
        <f t="shared" si="73"/>
        <v/>
      </c>
      <c r="R192" s="320" t="str">
        <f t="shared" si="74"/>
        <v/>
      </c>
      <c r="S192" s="317" t="str">
        <f t="shared" si="75"/>
        <v/>
      </c>
      <c r="T192" s="315" t="str">
        <f>IF(R192="","",MAX((O192-AR192)*'1042Af Demande'!$B$31,0))</f>
        <v/>
      </c>
      <c r="U192" s="321" t="str">
        <f t="shared" si="76"/>
        <v/>
      </c>
      <c r="V192" s="377"/>
      <c r="W192" s="378"/>
      <c r="X192" s="158" t="str">
        <f>IF('1042Bf Données de base trav.'!M188="","",'1042Bf Données de base trav.'!M188)</f>
        <v/>
      </c>
      <c r="Y192" s="379" t="str">
        <f t="shared" si="54"/>
        <v/>
      </c>
      <c r="Z192" s="380" t="str">
        <f>IF(A192="","",'1042Bf Données de base trav.'!Q188-'1042Bf Données de base trav.'!R188)</f>
        <v/>
      </c>
      <c r="AA192" s="380" t="str">
        <f t="shared" si="55"/>
        <v/>
      </c>
      <c r="AB192" s="381" t="str">
        <f t="shared" si="56"/>
        <v/>
      </c>
      <c r="AC192" s="381" t="str">
        <f t="shared" si="57"/>
        <v/>
      </c>
      <c r="AD192" s="381" t="str">
        <f t="shared" si="58"/>
        <v/>
      </c>
      <c r="AE192" s="382" t="str">
        <f t="shared" si="59"/>
        <v/>
      </c>
      <c r="AF192" s="382" t="str">
        <f>IF(K192="","",K192*AF$8 - MAX('1042Bf Données de base trav.'!S188-M192,0))</f>
        <v/>
      </c>
      <c r="AG192" s="382" t="str">
        <f t="shared" si="60"/>
        <v/>
      </c>
      <c r="AH192" s="382" t="str">
        <f t="shared" si="61"/>
        <v/>
      </c>
      <c r="AI192" s="382" t="str">
        <f t="shared" si="62"/>
        <v/>
      </c>
      <c r="AJ192" s="382" t="str">
        <f>IF(OR($C192="",K192="",O192=""),"",MAX(P192+'1042Bf Données de base trav.'!T188-O192,0))</f>
        <v/>
      </c>
      <c r="AK192" s="382" t="str">
        <f>IF('1042Bf Données de base trav.'!T188="","",'1042Bf Données de base trav.'!T188)</f>
        <v/>
      </c>
      <c r="AL192" s="382" t="str">
        <f t="shared" si="63"/>
        <v/>
      </c>
      <c r="AM192" s="383" t="str">
        <f t="shared" si="64"/>
        <v/>
      </c>
      <c r="AN192" s="384" t="str">
        <f t="shared" si="65"/>
        <v/>
      </c>
      <c r="AO192" s="382" t="str">
        <f t="shared" si="66"/>
        <v/>
      </c>
      <c r="AP192" s="382" t="str">
        <f>IF(E192="","",'1042Bf Données de base trav.'!P188)</f>
        <v/>
      </c>
      <c r="AQ192" s="385">
        <f>IF('1042Bf Données de base trav.'!Y188&gt;0,AG192,0)</f>
        <v>0</v>
      </c>
      <c r="AR192" s="386">
        <f>IF('1042Bf Données de base trav.'!Y188&gt;0,'1042Bf Données de base trav.'!T188,0)</f>
        <v>0</v>
      </c>
      <c r="AS192" s="382" t="str">
        <f t="shared" si="67"/>
        <v/>
      </c>
      <c r="AT192" s="382">
        <f>'1042Bf Données de base trav.'!P188</f>
        <v>0</v>
      </c>
      <c r="AU192" s="382">
        <f t="shared" si="68"/>
        <v>0</v>
      </c>
    </row>
    <row r="193" spans="1:47" s="57" customFormat="1" ht="16.899999999999999" customHeight="1">
      <c r="A193" s="402" t="str">
        <f>IF('1042Bf Données de base trav.'!A189="","",'1042Bf Données de base trav.'!A189)</f>
        <v/>
      </c>
      <c r="B193" s="409" t="str">
        <f>IF('1042Bf Données de base trav.'!B189="","",'1042Bf Données de base trav.'!B189)</f>
        <v/>
      </c>
      <c r="C193" s="403" t="str">
        <f>IF('1042Bf Données de base trav.'!C189="","",'1042Bf Données de base trav.'!C189)</f>
        <v/>
      </c>
      <c r="D193" s="310" t="str">
        <f>IF('1042Bf Données de base trav.'!AJ189="","",'1042Bf Données de base trav.'!AJ189)</f>
        <v/>
      </c>
      <c r="E193" s="306" t="str">
        <f>IF('1042Bf Données de base trav.'!N189="","",'1042Bf Données de base trav.'!N189)</f>
        <v/>
      </c>
      <c r="F193" s="308" t="str">
        <f>IF('1042Bf Données de base trav.'!O189="","",'1042Bf Données de base trav.'!O189)</f>
        <v/>
      </c>
      <c r="G193" s="307" t="str">
        <f>IF('1042Bf Données de base trav.'!P189="","",'1042Bf Données de base trav.'!P189)</f>
        <v/>
      </c>
      <c r="H193" s="311" t="str">
        <f>IF('1042Bf Données de base trav.'!Q189="","",'1042Bf Données de base trav.'!Q189)</f>
        <v/>
      </c>
      <c r="I193" s="312" t="str">
        <f>IF('1042Bf Données de base trav.'!R189="","",'1042Bf Données de base trav.'!R189)</f>
        <v/>
      </c>
      <c r="J193" s="313" t="str">
        <f t="shared" si="52"/>
        <v/>
      </c>
      <c r="K193" s="314" t="str">
        <f t="shared" si="53"/>
        <v/>
      </c>
      <c r="L193" s="315" t="str">
        <f>IF('1042Bf Données de base trav.'!S189="","",'1042Bf Données de base trav.'!S189)</f>
        <v/>
      </c>
      <c r="M193" s="316" t="str">
        <f t="shared" si="69"/>
        <v/>
      </c>
      <c r="N193" s="317" t="str">
        <f t="shared" si="70"/>
        <v/>
      </c>
      <c r="O193" s="318" t="str">
        <f t="shared" si="71"/>
        <v/>
      </c>
      <c r="P193" s="319" t="str">
        <f t="shared" si="72"/>
        <v/>
      </c>
      <c r="Q193" s="309" t="str">
        <f t="shared" si="73"/>
        <v/>
      </c>
      <c r="R193" s="320" t="str">
        <f t="shared" si="74"/>
        <v/>
      </c>
      <c r="S193" s="317" t="str">
        <f t="shared" si="75"/>
        <v/>
      </c>
      <c r="T193" s="315" t="str">
        <f>IF(R193="","",MAX((O193-AR193)*'1042Af Demande'!$B$31,0))</f>
        <v/>
      </c>
      <c r="U193" s="321" t="str">
        <f t="shared" si="76"/>
        <v/>
      </c>
      <c r="V193" s="377"/>
      <c r="W193" s="378"/>
      <c r="X193" s="158" t="str">
        <f>IF('1042Bf Données de base trav.'!M189="","",'1042Bf Données de base trav.'!M189)</f>
        <v/>
      </c>
      <c r="Y193" s="379" t="str">
        <f t="shared" si="54"/>
        <v/>
      </c>
      <c r="Z193" s="380" t="str">
        <f>IF(A193="","",'1042Bf Données de base trav.'!Q189-'1042Bf Données de base trav.'!R189)</f>
        <v/>
      </c>
      <c r="AA193" s="380" t="str">
        <f t="shared" si="55"/>
        <v/>
      </c>
      <c r="AB193" s="381" t="str">
        <f t="shared" si="56"/>
        <v/>
      </c>
      <c r="AC193" s="381" t="str">
        <f t="shared" si="57"/>
        <v/>
      </c>
      <c r="AD193" s="381" t="str">
        <f t="shared" si="58"/>
        <v/>
      </c>
      <c r="AE193" s="382" t="str">
        <f t="shared" si="59"/>
        <v/>
      </c>
      <c r="AF193" s="382" t="str">
        <f>IF(K193="","",K193*AF$8 - MAX('1042Bf Données de base trav.'!S189-M193,0))</f>
        <v/>
      </c>
      <c r="AG193" s="382" t="str">
        <f t="shared" si="60"/>
        <v/>
      </c>
      <c r="AH193" s="382" t="str">
        <f t="shared" si="61"/>
        <v/>
      </c>
      <c r="AI193" s="382" t="str">
        <f t="shared" si="62"/>
        <v/>
      </c>
      <c r="AJ193" s="382" t="str">
        <f>IF(OR($C193="",K193="",O193=""),"",MAX(P193+'1042Bf Données de base trav.'!T189-O193,0))</f>
        <v/>
      </c>
      <c r="AK193" s="382" t="str">
        <f>IF('1042Bf Données de base trav.'!T189="","",'1042Bf Données de base trav.'!T189)</f>
        <v/>
      </c>
      <c r="AL193" s="382" t="str">
        <f t="shared" si="63"/>
        <v/>
      </c>
      <c r="AM193" s="383" t="str">
        <f t="shared" si="64"/>
        <v/>
      </c>
      <c r="AN193" s="384" t="str">
        <f t="shared" si="65"/>
        <v/>
      </c>
      <c r="AO193" s="382" t="str">
        <f t="shared" si="66"/>
        <v/>
      </c>
      <c r="AP193" s="382" t="str">
        <f>IF(E193="","",'1042Bf Données de base trav.'!P189)</f>
        <v/>
      </c>
      <c r="AQ193" s="385">
        <f>IF('1042Bf Données de base trav.'!Y189&gt;0,AG193,0)</f>
        <v>0</v>
      </c>
      <c r="AR193" s="386">
        <f>IF('1042Bf Données de base trav.'!Y189&gt;0,'1042Bf Données de base trav.'!T189,0)</f>
        <v>0</v>
      </c>
      <c r="AS193" s="382" t="str">
        <f t="shared" si="67"/>
        <v/>
      </c>
      <c r="AT193" s="382">
        <f>'1042Bf Données de base trav.'!P189</f>
        <v>0</v>
      </c>
      <c r="AU193" s="382">
        <f t="shared" si="68"/>
        <v>0</v>
      </c>
    </row>
    <row r="194" spans="1:47" s="57" customFormat="1" ht="16.899999999999999" customHeight="1">
      <c r="A194" s="402" t="str">
        <f>IF('1042Bf Données de base trav.'!A190="","",'1042Bf Données de base trav.'!A190)</f>
        <v/>
      </c>
      <c r="B194" s="409" t="str">
        <f>IF('1042Bf Données de base trav.'!B190="","",'1042Bf Données de base trav.'!B190)</f>
        <v/>
      </c>
      <c r="C194" s="403" t="str">
        <f>IF('1042Bf Données de base trav.'!C190="","",'1042Bf Données de base trav.'!C190)</f>
        <v/>
      </c>
      <c r="D194" s="310" t="str">
        <f>IF('1042Bf Données de base trav.'!AJ190="","",'1042Bf Données de base trav.'!AJ190)</f>
        <v/>
      </c>
      <c r="E194" s="306" t="str">
        <f>IF('1042Bf Données de base trav.'!N190="","",'1042Bf Données de base trav.'!N190)</f>
        <v/>
      </c>
      <c r="F194" s="308" t="str">
        <f>IF('1042Bf Données de base trav.'!O190="","",'1042Bf Données de base trav.'!O190)</f>
        <v/>
      </c>
      <c r="G194" s="307" t="str">
        <f>IF('1042Bf Données de base trav.'!P190="","",'1042Bf Données de base trav.'!P190)</f>
        <v/>
      </c>
      <c r="H194" s="311" t="str">
        <f>IF('1042Bf Données de base trav.'!Q190="","",'1042Bf Données de base trav.'!Q190)</f>
        <v/>
      </c>
      <c r="I194" s="312" t="str">
        <f>IF('1042Bf Données de base trav.'!R190="","",'1042Bf Données de base trav.'!R190)</f>
        <v/>
      </c>
      <c r="J194" s="313" t="str">
        <f t="shared" si="52"/>
        <v/>
      </c>
      <c r="K194" s="314" t="str">
        <f t="shared" si="53"/>
        <v/>
      </c>
      <c r="L194" s="315" t="str">
        <f>IF('1042Bf Données de base trav.'!S190="","",'1042Bf Données de base trav.'!S190)</f>
        <v/>
      </c>
      <c r="M194" s="316" t="str">
        <f t="shared" si="69"/>
        <v/>
      </c>
      <c r="N194" s="317" t="str">
        <f t="shared" si="70"/>
        <v/>
      </c>
      <c r="O194" s="318" t="str">
        <f t="shared" si="71"/>
        <v/>
      </c>
      <c r="P194" s="319" t="str">
        <f t="shared" si="72"/>
        <v/>
      </c>
      <c r="Q194" s="309" t="str">
        <f t="shared" si="73"/>
        <v/>
      </c>
      <c r="R194" s="320" t="str">
        <f t="shared" si="74"/>
        <v/>
      </c>
      <c r="S194" s="317" t="str">
        <f t="shared" si="75"/>
        <v/>
      </c>
      <c r="T194" s="315" t="str">
        <f>IF(R194="","",MAX((O194-AR194)*'1042Af Demande'!$B$31,0))</f>
        <v/>
      </c>
      <c r="U194" s="321" t="str">
        <f t="shared" si="76"/>
        <v/>
      </c>
      <c r="V194" s="377"/>
      <c r="W194" s="378"/>
      <c r="X194" s="158" t="str">
        <f>IF('1042Bf Données de base trav.'!M190="","",'1042Bf Données de base trav.'!M190)</f>
        <v/>
      </c>
      <c r="Y194" s="379" t="str">
        <f t="shared" si="54"/>
        <v/>
      </c>
      <c r="Z194" s="380" t="str">
        <f>IF(A194="","",'1042Bf Données de base trav.'!Q190-'1042Bf Données de base trav.'!R190)</f>
        <v/>
      </c>
      <c r="AA194" s="380" t="str">
        <f t="shared" si="55"/>
        <v/>
      </c>
      <c r="AB194" s="381" t="str">
        <f t="shared" si="56"/>
        <v/>
      </c>
      <c r="AC194" s="381" t="str">
        <f t="shared" si="57"/>
        <v/>
      </c>
      <c r="AD194" s="381" t="str">
        <f t="shared" si="58"/>
        <v/>
      </c>
      <c r="AE194" s="382" t="str">
        <f t="shared" si="59"/>
        <v/>
      </c>
      <c r="AF194" s="382" t="str">
        <f>IF(K194="","",K194*AF$8 - MAX('1042Bf Données de base trav.'!S190-M194,0))</f>
        <v/>
      </c>
      <c r="AG194" s="382" t="str">
        <f t="shared" si="60"/>
        <v/>
      </c>
      <c r="AH194" s="382" t="str">
        <f t="shared" si="61"/>
        <v/>
      </c>
      <c r="AI194" s="382" t="str">
        <f t="shared" si="62"/>
        <v/>
      </c>
      <c r="AJ194" s="382" t="str">
        <f>IF(OR($C194="",K194="",O194=""),"",MAX(P194+'1042Bf Données de base trav.'!T190-O194,0))</f>
        <v/>
      </c>
      <c r="AK194" s="382" t="str">
        <f>IF('1042Bf Données de base trav.'!T190="","",'1042Bf Données de base trav.'!T190)</f>
        <v/>
      </c>
      <c r="AL194" s="382" t="str">
        <f t="shared" si="63"/>
        <v/>
      </c>
      <c r="AM194" s="383" t="str">
        <f t="shared" si="64"/>
        <v/>
      </c>
      <c r="AN194" s="384" t="str">
        <f t="shared" si="65"/>
        <v/>
      </c>
      <c r="AO194" s="382" t="str">
        <f t="shared" si="66"/>
        <v/>
      </c>
      <c r="AP194" s="382" t="str">
        <f>IF(E194="","",'1042Bf Données de base trav.'!P190)</f>
        <v/>
      </c>
      <c r="AQ194" s="385">
        <f>IF('1042Bf Données de base trav.'!Y190&gt;0,AG194,0)</f>
        <v>0</v>
      </c>
      <c r="AR194" s="386">
        <f>IF('1042Bf Données de base trav.'!Y190&gt;0,'1042Bf Données de base trav.'!T190,0)</f>
        <v>0</v>
      </c>
      <c r="AS194" s="382" t="str">
        <f t="shared" si="67"/>
        <v/>
      </c>
      <c r="AT194" s="382">
        <f>'1042Bf Données de base trav.'!P190</f>
        <v>0</v>
      </c>
      <c r="AU194" s="382">
        <f t="shared" si="68"/>
        <v>0</v>
      </c>
    </row>
    <row r="195" spans="1:47" s="57" customFormat="1" ht="16.899999999999999" customHeight="1">
      <c r="A195" s="402" t="str">
        <f>IF('1042Bf Données de base trav.'!A191="","",'1042Bf Données de base trav.'!A191)</f>
        <v/>
      </c>
      <c r="B195" s="409" t="str">
        <f>IF('1042Bf Données de base trav.'!B191="","",'1042Bf Données de base trav.'!B191)</f>
        <v/>
      </c>
      <c r="C195" s="403" t="str">
        <f>IF('1042Bf Données de base trav.'!C191="","",'1042Bf Données de base trav.'!C191)</f>
        <v/>
      </c>
      <c r="D195" s="310" t="str">
        <f>IF('1042Bf Données de base trav.'!AJ191="","",'1042Bf Données de base trav.'!AJ191)</f>
        <v/>
      </c>
      <c r="E195" s="306" t="str">
        <f>IF('1042Bf Données de base trav.'!N191="","",'1042Bf Données de base trav.'!N191)</f>
        <v/>
      </c>
      <c r="F195" s="308" t="str">
        <f>IF('1042Bf Données de base trav.'!O191="","",'1042Bf Données de base trav.'!O191)</f>
        <v/>
      </c>
      <c r="G195" s="307" t="str">
        <f>IF('1042Bf Données de base trav.'!P191="","",'1042Bf Données de base trav.'!P191)</f>
        <v/>
      </c>
      <c r="H195" s="311" t="str">
        <f>IF('1042Bf Données de base trav.'!Q191="","",'1042Bf Données de base trav.'!Q191)</f>
        <v/>
      </c>
      <c r="I195" s="312" t="str">
        <f>IF('1042Bf Données de base trav.'!R191="","",'1042Bf Données de base trav.'!R191)</f>
        <v/>
      </c>
      <c r="J195" s="313" t="str">
        <f t="shared" si="52"/>
        <v/>
      </c>
      <c r="K195" s="314" t="str">
        <f t="shared" si="53"/>
        <v/>
      </c>
      <c r="L195" s="315" t="str">
        <f>IF('1042Bf Données de base trav.'!S191="","",'1042Bf Données de base trav.'!S191)</f>
        <v/>
      </c>
      <c r="M195" s="316" t="str">
        <f t="shared" si="69"/>
        <v/>
      </c>
      <c r="N195" s="317" t="str">
        <f t="shared" si="70"/>
        <v/>
      </c>
      <c r="O195" s="318" t="str">
        <f t="shared" si="71"/>
        <v/>
      </c>
      <c r="P195" s="319" t="str">
        <f t="shared" si="72"/>
        <v/>
      </c>
      <c r="Q195" s="309" t="str">
        <f t="shared" si="73"/>
        <v/>
      </c>
      <c r="R195" s="320" t="str">
        <f t="shared" si="74"/>
        <v/>
      </c>
      <c r="S195" s="317" t="str">
        <f t="shared" si="75"/>
        <v/>
      </c>
      <c r="T195" s="315" t="str">
        <f>IF(R195="","",MAX((O195-AR195)*'1042Af Demande'!$B$31,0))</f>
        <v/>
      </c>
      <c r="U195" s="321" t="str">
        <f t="shared" si="76"/>
        <v/>
      </c>
      <c r="V195" s="377"/>
      <c r="W195" s="378"/>
      <c r="X195" s="158" t="str">
        <f>IF('1042Bf Données de base trav.'!M191="","",'1042Bf Données de base trav.'!M191)</f>
        <v/>
      </c>
      <c r="Y195" s="379" t="str">
        <f t="shared" si="54"/>
        <v/>
      </c>
      <c r="Z195" s="380" t="str">
        <f>IF(A195="","",'1042Bf Données de base trav.'!Q191-'1042Bf Données de base trav.'!R191)</f>
        <v/>
      </c>
      <c r="AA195" s="380" t="str">
        <f t="shared" si="55"/>
        <v/>
      </c>
      <c r="AB195" s="381" t="str">
        <f t="shared" si="56"/>
        <v/>
      </c>
      <c r="AC195" s="381" t="str">
        <f t="shared" si="57"/>
        <v/>
      </c>
      <c r="AD195" s="381" t="str">
        <f t="shared" si="58"/>
        <v/>
      </c>
      <c r="AE195" s="382" t="str">
        <f t="shared" si="59"/>
        <v/>
      </c>
      <c r="AF195" s="382" t="str">
        <f>IF(K195="","",K195*AF$8 - MAX('1042Bf Données de base trav.'!S191-M195,0))</f>
        <v/>
      </c>
      <c r="AG195" s="382" t="str">
        <f t="shared" si="60"/>
        <v/>
      </c>
      <c r="AH195" s="382" t="str">
        <f t="shared" si="61"/>
        <v/>
      </c>
      <c r="AI195" s="382" t="str">
        <f t="shared" si="62"/>
        <v/>
      </c>
      <c r="AJ195" s="382" t="str">
        <f>IF(OR($C195="",K195="",O195=""),"",MAX(P195+'1042Bf Données de base trav.'!T191-O195,0))</f>
        <v/>
      </c>
      <c r="AK195" s="382" t="str">
        <f>IF('1042Bf Données de base trav.'!T191="","",'1042Bf Données de base trav.'!T191)</f>
        <v/>
      </c>
      <c r="AL195" s="382" t="str">
        <f t="shared" si="63"/>
        <v/>
      </c>
      <c r="AM195" s="383" t="str">
        <f t="shared" si="64"/>
        <v/>
      </c>
      <c r="AN195" s="384" t="str">
        <f t="shared" si="65"/>
        <v/>
      </c>
      <c r="AO195" s="382" t="str">
        <f t="shared" si="66"/>
        <v/>
      </c>
      <c r="AP195" s="382" t="str">
        <f>IF(E195="","",'1042Bf Données de base trav.'!P191)</f>
        <v/>
      </c>
      <c r="AQ195" s="385">
        <f>IF('1042Bf Données de base trav.'!Y191&gt;0,AG195,0)</f>
        <v>0</v>
      </c>
      <c r="AR195" s="386">
        <f>IF('1042Bf Données de base trav.'!Y191&gt;0,'1042Bf Données de base trav.'!T191,0)</f>
        <v>0</v>
      </c>
      <c r="AS195" s="382" t="str">
        <f t="shared" si="67"/>
        <v/>
      </c>
      <c r="AT195" s="382">
        <f>'1042Bf Données de base trav.'!P191</f>
        <v>0</v>
      </c>
      <c r="AU195" s="382">
        <f t="shared" si="68"/>
        <v>0</v>
      </c>
    </row>
    <row r="196" spans="1:47" s="57" customFormat="1" ht="16.899999999999999" customHeight="1">
      <c r="A196" s="402" t="str">
        <f>IF('1042Bf Données de base trav.'!A192="","",'1042Bf Données de base trav.'!A192)</f>
        <v/>
      </c>
      <c r="B196" s="409" t="str">
        <f>IF('1042Bf Données de base trav.'!B192="","",'1042Bf Données de base trav.'!B192)</f>
        <v/>
      </c>
      <c r="C196" s="403" t="str">
        <f>IF('1042Bf Données de base trav.'!C192="","",'1042Bf Données de base trav.'!C192)</f>
        <v/>
      </c>
      <c r="D196" s="310" t="str">
        <f>IF('1042Bf Données de base trav.'!AJ192="","",'1042Bf Données de base trav.'!AJ192)</f>
        <v/>
      </c>
      <c r="E196" s="306" t="str">
        <f>IF('1042Bf Données de base trav.'!N192="","",'1042Bf Données de base trav.'!N192)</f>
        <v/>
      </c>
      <c r="F196" s="308" t="str">
        <f>IF('1042Bf Données de base trav.'!O192="","",'1042Bf Données de base trav.'!O192)</f>
        <v/>
      </c>
      <c r="G196" s="307" t="str">
        <f>IF('1042Bf Données de base trav.'!P192="","",'1042Bf Données de base trav.'!P192)</f>
        <v/>
      </c>
      <c r="H196" s="311" t="str">
        <f>IF('1042Bf Données de base trav.'!Q192="","",'1042Bf Données de base trav.'!Q192)</f>
        <v/>
      </c>
      <c r="I196" s="312" t="str">
        <f>IF('1042Bf Données de base trav.'!R192="","",'1042Bf Données de base trav.'!R192)</f>
        <v/>
      </c>
      <c r="J196" s="313" t="str">
        <f t="shared" si="52"/>
        <v/>
      </c>
      <c r="K196" s="314" t="str">
        <f t="shared" si="53"/>
        <v/>
      </c>
      <c r="L196" s="315" t="str">
        <f>IF('1042Bf Données de base trav.'!S192="","",'1042Bf Données de base trav.'!S192)</f>
        <v/>
      </c>
      <c r="M196" s="316" t="str">
        <f t="shared" si="69"/>
        <v/>
      </c>
      <c r="N196" s="317" t="str">
        <f t="shared" si="70"/>
        <v/>
      </c>
      <c r="O196" s="318" t="str">
        <f t="shared" si="71"/>
        <v/>
      </c>
      <c r="P196" s="319" t="str">
        <f t="shared" si="72"/>
        <v/>
      </c>
      <c r="Q196" s="309" t="str">
        <f t="shared" si="73"/>
        <v/>
      </c>
      <c r="R196" s="320" t="str">
        <f t="shared" si="74"/>
        <v/>
      </c>
      <c r="S196" s="317" t="str">
        <f t="shared" si="75"/>
        <v/>
      </c>
      <c r="T196" s="315" t="str">
        <f>IF(R196="","",MAX((O196-AR196)*'1042Af Demande'!$B$31,0))</f>
        <v/>
      </c>
      <c r="U196" s="321" t="str">
        <f t="shared" si="76"/>
        <v/>
      </c>
      <c r="V196" s="377"/>
      <c r="W196" s="378"/>
      <c r="X196" s="158" t="str">
        <f>IF('1042Bf Données de base trav.'!M192="","",'1042Bf Données de base trav.'!M192)</f>
        <v/>
      </c>
      <c r="Y196" s="379" t="str">
        <f t="shared" si="54"/>
        <v/>
      </c>
      <c r="Z196" s="380" t="str">
        <f>IF(A196="","",'1042Bf Données de base trav.'!Q192-'1042Bf Données de base trav.'!R192)</f>
        <v/>
      </c>
      <c r="AA196" s="380" t="str">
        <f t="shared" si="55"/>
        <v/>
      </c>
      <c r="AB196" s="381" t="str">
        <f t="shared" si="56"/>
        <v/>
      </c>
      <c r="AC196" s="381" t="str">
        <f t="shared" si="57"/>
        <v/>
      </c>
      <c r="AD196" s="381" t="str">
        <f t="shared" si="58"/>
        <v/>
      </c>
      <c r="AE196" s="382" t="str">
        <f t="shared" si="59"/>
        <v/>
      </c>
      <c r="AF196" s="382" t="str">
        <f>IF(K196="","",K196*AF$8 - MAX('1042Bf Données de base trav.'!S192-M196,0))</f>
        <v/>
      </c>
      <c r="AG196" s="382" t="str">
        <f t="shared" si="60"/>
        <v/>
      </c>
      <c r="AH196" s="382" t="str">
        <f t="shared" si="61"/>
        <v/>
      </c>
      <c r="AI196" s="382" t="str">
        <f t="shared" si="62"/>
        <v/>
      </c>
      <c r="AJ196" s="382" t="str">
        <f>IF(OR($C196="",K196="",O196=""),"",MAX(P196+'1042Bf Données de base trav.'!T192-O196,0))</f>
        <v/>
      </c>
      <c r="AK196" s="382" t="str">
        <f>IF('1042Bf Données de base trav.'!T192="","",'1042Bf Données de base trav.'!T192)</f>
        <v/>
      </c>
      <c r="AL196" s="382" t="str">
        <f t="shared" si="63"/>
        <v/>
      </c>
      <c r="AM196" s="383" t="str">
        <f t="shared" si="64"/>
        <v/>
      </c>
      <c r="AN196" s="384" t="str">
        <f t="shared" si="65"/>
        <v/>
      </c>
      <c r="AO196" s="382" t="str">
        <f t="shared" si="66"/>
        <v/>
      </c>
      <c r="AP196" s="382" t="str">
        <f>IF(E196="","",'1042Bf Données de base trav.'!P192)</f>
        <v/>
      </c>
      <c r="AQ196" s="385">
        <f>IF('1042Bf Données de base trav.'!Y192&gt;0,AG196,0)</f>
        <v>0</v>
      </c>
      <c r="AR196" s="386">
        <f>IF('1042Bf Données de base trav.'!Y192&gt;0,'1042Bf Données de base trav.'!T192,0)</f>
        <v>0</v>
      </c>
      <c r="AS196" s="382" t="str">
        <f t="shared" si="67"/>
        <v/>
      </c>
      <c r="AT196" s="382">
        <f>'1042Bf Données de base trav.'!P192</f>
        <v>0</v>
      </c>
      <c r="AU196" s="382">
        <f t="shared" si="68"/>
        <v>0</v>
      </c>
    </row>
    <row r="197" spans="1:47" s="57" customFormat="1" ht="16.899999999999999" customHeight="1">
      <c r="A197" s="402" t="str">
        <f>IF('1042Bf Données de base trav.'!A193="","",'1042Bf Données de base trav.'!A193)</f>
        <v/>
      </c>
      <c r="B197" s="409" t="str">
        <f>IF('1042Bf Données de base trav.'!B193="","",'1042Bf Données de base trav.'!B193)</f>
        <v/>
      </c>
      <c r="C197" s="403" t="str">
        <f>IF('1042Bf Données de base trav.'!C193="","",'1042Bf Données de base trav.'!C193)</f>
        <v/>
      </c>
      <c r="D197" s="310" t="str">
        <f>IF('1042Bf Données de base trav.'!AJ193="","",'1042Bf Données de base trav.'!AJ193)</f>
        <v/>
      </c>
      <c r="E197" s="306" t="str">
        <f>IF('1042Bf Données de base trav.'!N193="","",'1042Bf Données de base trav.'!N193)</f>
        <v/>
      </c>
      <c r="F197" s="308" t="str">
        <f>IF('1042Bf Données de base trav.'!O193="","",'1042Bf Données de base trav.'!O193)</f>
        <v/>
      </c>
      <c r="G197" s="307" t="str">
        <f>IF('1042Bf Données de base trav.'!P193="","",'1042Bf Données de base trav.'!P193)</f>
        <v/>
      </c>
      <c r="H197" s="311" t="str">
        <f>IF('1042Bf Données de base trav.'!Q193="","",'1042Bf Données de base trav.'!Q193)</f>
        <v/>
      </c>
      <c r="I197" s="312" t="str">
        <f>IF('1042Bf Données de base trav.'!R193="","",'1042Bf Données de base trav.'!R193)</f>
        <v/>
      </c>
      <c r="J197" s="313" t="str">
        <f t="shared" si="52"/>
        <v/>
      </c>
      <c r="K197" s="314" t="str">
        <f t="shared" si="53"/>
        <v/>
      </c>
      <c r="L197" s="315" t="str">
        <f>IF('1042Bf Données de base trav.'!S193="","",'1042Bf Données de base trav.'!S193)</f>
        <v/>
      </c>
      <c r="M197" s="316" t="str">
        <f t="shared" si="69"/>
        <v/>
      </c>
      <c r="N197" s="317" t="str">
        <f t="shared" si="70"/>
        <v/>
      </c>
      <c r="O197" s="318" t="str">
        <f t="shared" si="71"/>
        <v/>
      </c>
      <c r="P197" s="319" t="str">
        <f t="shared" si="72"/>
        <v/>
      </c>
      <c r="Q197" s="309" t="str">
        <f t="shared" si="73"/>
        <v/>
      </c>
      <c r="R197" s="320" t="str">
        <f t="shared" si="74"/>
        <v/>
      </c>
      <c r="S197" s="317" t="str">
        <f t="shared" si="75"/>
        <v/>
      </c>
      <c r="T197" s="315" t="str">
        <f>IF(R197="","",MAX((O197-AR197)*'1042Af Demande'!$B$31,0))</f>
        <v/>
      </c>
      <c r="U197" s="321" t="str">
        <f t="shared" si="76"/>
        <v/>
      </c>
      <c r="V197" s="377"/>
      <c r="W197" s="378"/>
      <c r="X197" s="158" t="str">
        <f>IF('1042Bf Données de base trav.'!M193="","",'1042Bf Données de base trav.'!M193)</f>
        <v/>
      </c>
      <c r="Y197" s="379" t="str">
        <f t="shared" si="54"/>
        <v/>
      </c>
      <c r="Z197" s="380" t="str">
        <f>IF(A197="","",'1042Bf Données de base trav.'!Q193-'1042Bf Données de base trav.'!R193)</f>
        <v/>
      </c>
      <c r="AA197" s="380" t="str">
        <f t="shared" si="55"/>
        <v/>
      </c>
      <c r="AB197" s="381" t="str">
        <f t="shared" si="56"/>
        <v/>
      </c>
      <c r="AC197" s="381" t="str">
        <f t="shared" si="57"/>
        <v/>
      </c>
      <c r="AD197" s="381" t="str">
        <f t="shared" si="58"/>
        <v/>
      </c>
      <c r="AE197" s="382" t="str">
        <f t="shared" si="59"/>
        <v/>
      </c>
      <c r="AF197" s="382" t="str">
        <f>IF(K197="","",K197*AF$8 - MAX('1042Bf Données de base trav.'!S193-M197,0))</f>
        <v/>
      </c>
      <c r="AG197" s="382" t="str">
        <f t="shared" si="60"/>
        <v/>
      </c>
      <c r="AH197" s="382" t="str">
        <f t="shared" si="61"/>
        <v/>
      </c>
      <c r="AI197" s="382" t="str">
        <f t="shared" si="62"/>
        <v/>
      </c>
      <c r="AJ197" s="382" t="str">
        <f>IF(OR($C197="",K197="",O197=""),"",MAX(P197+'1042Bf Données de base trav.'!T193-O197,0))</f>
        <v/>
      </c>
      <c r="AK197" s="382" t="str">
        <f>IF('1042Bf Données de base trav.'!T193="","",'1042Bf Données de base trav.'!T193)</f>
        <v/>
      </c>
      <c r="AL197" s="382" t="str">
        <f t="shared" si="63"/>
        <v/>
      </c>
      <c r="AM197" s="383" t="str">
        <f t="shared" si="64"/>
        <v/>
      </c>
      <c r="AN197" s="384" t="str">
        <f t="shared" si="65"/>
        <v/>
      </c>
      <c r="AO197" s="382" t="str">
        <f t="shared" si="66"/>
        <v/>
      </c>
      <c r="AP197" s="382" t="str">
        <f>IF(E197="","",'1042Bf Données de base trav.'!P193)</f>
        <v/>
      </c>
      <c r="AQ197" s="385">
        <f>IF('1042Bf Données de base trav.'!Y193&gt;0,AG197,0)</f>
        <v>0</v>
      </c>
      <c r="AR197" s="386">
        <f>IF('1042Bf Données de base trav.'!Y193&gt;0,'1042Bf Données de base trav.'!T193,0)</f>
        <v>0</v>
      </c>
      <c r="AS197" s="382" t="str">
        <f t="shared" si="67"/>
        <v/>
      </c>
      <c r="AT197" s="382">
        <f>'1042Bf Données de base trav.'!P193</f>
        <v>0</v>
      </c>
      <c r="AU197" s="382">
        <f t="shared" si="68"/>
        <v>0</v>
      </c>
    </row>
    <row r="198" spans="1:47" s="57" customFormat="1" ht="16.899999999999999" customHeight="1">
      <c r="A198" s="402" t="str">
        <f>IF('1042Bf Données de base trav.'!A194="","",'1042Bf Données de base trav.'!A194)</f>
        <v/>
      </c>
      <c r="B198" s="409" t="str">
        <f>IF('1042Bf Données de base trav.'!B194="","",'1042Bf Données de base trav.'!B194)</f>
        <v/>
      </c>
      <c r="C198" s="403" t="str">
        <f>IF('1042Bf Données de base trav.'!C194="","",'1042Bf Données de base trav.'!C194)</f>
        <v/>
      </c>
      <c r="D198" s="310" t="str">
        <f>IF('1042Bf Données de base trav.'!AJ194="","",'1042Bf Données de base trav.'!AJ194)</f>
        <v/>
      </c>
      <c r="E198" s="306" t="str">
        <f>IF('1042Bf Données de base trav.'!N194="","",'1042Bf Données de base trav.'!N194)</f>
        <v/>
      </c>
      <c r="F198" s="308" t="str">
        <f>IF('1042Bf Données de base trav.'!O194="","",'1042Bf Données de base trav.'!O194)</f>
        <v/>
      </c>
      <c r="G198" s="307" t="str">
        <f>IF('1042Bf Données de base trav.'!P194="","",'1042Bf Données de base trav.'!P194)</f>
        <v/>
      </c>
      <c r="H198" s="311" t="str">
        <f>IF('1042Bf Données de base trav.'!Q194="","",'1042Bf Données de base trav.'!Q194)</f>
        <v/>
      </c>
      <c r="I198" s="312" t="str">
        <f>IF('1042Bf Données de base trav.'!R194="","",'1042Bf Données de base trav.'!R194)</f>
        <v/>
      </c>
      <c r="J198" s="313" t="str">
        <f t="shared" si="52"/>
        <v/>
      </c>
      <c r="K198" s="314" t="str">
        <f t="shared" si="53"/>
        <v/>
      </c>
      <c r="L198" s="315" t="str">
        <f>IF('1042Bf Données de base trav.'!S194="","",'1042Bf Données de base trav.'!S194)</f>
        <v/>
      </c>
      <c r="M198" s="316" t="str">
        <f t="shared" si="69"/>
        <v/>
      </c>
      <c r="N198" s="317" t="str">
        <f t="shared" si="70"/>
        <v/>
      </c>
      <c r="O198" s="318" t="str">
        <f t="shared" si="71"/>
        <v/>
      </c>
      <c r="P198" s="319" t="str">
        <f t="shared" si="72"/>
        <v/>
      </c>
      <c r="Q198" s="309" t="str">
        <f t="shared" si="73"/>
        <v/>
      </c>
      <c r="R198" s="320" t="str">
        <f t="shared" si="74"/>
        <v/>
      </c>
      <c r="S198" s="317" t="str">
        <f t="shared" si="75"/>
        <v/>
      </c>
      <c r="T198" s="315" t="str">
        <f>IF(R198="","",MAX((O198-AR198)*'1042Af Demande'!$B$31,0))</f>
        <v/>
      </c>
      <c r="U198" s="321" t="str">
        <f t="shared" si="76"/>
        <v/>
      </c>
      <c r="V198" s="377"/>
      <c r="W198" s="378"/>
      <c r="X198" s="158" t="str">
        <f>IF('1042Bf Données de base trav.'!M194="","",'1042Bf Données de base trav.'!M194)</f>
        <v/>
      </c>
      <c r="Y198" s="379" t="str">
        <f t="shared" si="54"/>
        <v/>
      </c>
      <c r="Z198" s="380" t="str">
        <f>IF(A198="","",'1042Bf Données de base trav.'!Q194-'1042Bf Données de base trav.'!R194)</f>
        <v/>
      </c>
      <c r="AA198" s="380" t="str">
        <f t="shared" si="55"/>
        <v/>
      </c>
      <c r="AB198" s="381" t="str">
        <f t="shared" si="56"/>
        <v/>
      </c>
      <c r="AC198" s="381" t="str">
        <f t="shared" si="57"/>
        <v/>
      </c>
      <c r="AD198" s="381" t="str">
        <f t="shared" si="58"/>
        <v/>
      </c>
      <c r="AE198" s="382" t="str">
        <f t="shared" si="59"/>
        <v/>
      </c>
      <c r="AF198" s="382" t="str">
        <f>IF(K198="","",K198*AF$8 - MAX('1042Bf Données de base trav.'!S194-M198,0))</f>
        <v/>
      </c>
      <c r="AG198" s="382" t="str">
        <f t="shared" si="60"/>
        <v/>
      </c>
      <c r="AH198" s="382" t="str">
        <f t="shared" si="61"/>
        <v/>
      </c>
      <c r="AI198" s="382" t="str">
        <f t="shared" si="62"/>
        <v/>
      </c>
      <c r="AJ198" s="382" t="str">
        <f>IF(OR($C198="",K198="",O198=""),"",MAX(P198+'1042Bf Données de base trav.'!T194-O198,0))</f>
        <v/>
      </c>
      <c r="AK198" s="382" t="str">
        <f>IF('1042Bf Données de base trav.'!T194="","",'1042Bf Données de base trav.'!T194)</f>
        <v/>
      </c>
      <c r="AL198" s="382" t="str">
        <f t="shared" si="63"/>
        <v/>
      </c>
      <c r="AM198" s="383" t="str">
        <f t="shared" si="64"/>
        <v/>
      </c>
      <c r="AN198" s="384" t="str">
        <f t="shared" si="65"/>
        <v/>
      </c>
      <c r="AO198" s="382" t="str">
        <f t="shared" si="66"/>
        <v/>
      </c>
      <c r="AP198" s="382" t="str">
        <f>IF(E198="","",'1042Bf Données de base trav.'!P194)</f>
        <v/>
      </c>
      <c r="AQ198" s="385">
        <f>IF('1042Bf Données de base trav.'!Y194&gt;0,AG198,0)</f>
        <v>0</v>
      </c>
      <c r="AR198" s="386">
        <f>IF('1042Bf Données de base trav.'!Y194&gt;0,'1042Bf Données de base trav.'!T194,0)</f>
        <v>0</v>
      </c>
      <c r="AS198" s="382" t="str">
        <f t="shared" si="67"/>
        <v/>
      </c>
      <c r="AT198" s="382">
        <f>'1042Bf Données de base trav.'!P194</f>
        <v>0</v>
      </c>
      <c r="AU198" s="382">
        <f t="shared" si="68"/>
        <v>0</v>
      </c>
    </row>
    <row r="199" spans="1:47" s="57" customFormat="1" ht="16.899999999999999" customHeight="1">
      <c r="A199" s="402" t="str">
        <f>IF('1042Bf Données de base trav.'!A195="","",'1042Bf Données de base trav.'!A195)</f>
        <v/>
      </c>
      <c r="B199" s="409" t="str">
        <f>IF('1042Bf Données de base trav.'!B195="","",'1042Bf Données de base trav.'!B195)</f>
        <v/>
      </c>
      <c r="C199" s="403" t="str">
        <f>IF('1042Bf Données de base trav.'!C195="","",'1042Bf Données de base trav.'!C195)</f>
        <v/>
      </c>
      <c r="D199" s="310" t="str">
        <f>IF('1042Bf Données de base trav.'!AJ195="","",'1042Bf Données de base trav.'!AJ195)</f>
        <v/>
      </c>
      <c r="E199" s="306" t="str">
        <f>IF('1042Bf Données de base trav.'!N195="","",'1042Bf Données de base trav.'!N195)</f>
        <v/>
      </c>
      <c r="F199" s="308" t="str">
        <f>IF('1042Bf Données de base trav.'!O195="","",'1042Bf Données de base trav.'!O195)</f>
        <v/>
      </c>
      <c r="G199" s="307" t="str">
        <f>IF('1042Bf Données de base trav.'!P195="","",'1042Bf Données de base trav.'!P195)</f>
        <v/>
      </c>
      <c r="H199" s="311" t="str">
        <f>IF('1042Bf Données de base trav.'!Q195="","",'1042Bf Données de base trav.'!Q195)</f>
        <v/>
      </c>
      <c r="I199" s="312" t="str">
        <f>IF('1042Bf Données de base trav.'!R195="","",'1042Bf Données de base trav.'!R195)</f>
        <v/>
      </c>
      <c r="J199" s="313" t="str">
        <f t="shared" si="52"/>
        <v/>
      </c>
      <c r="K199" s="314" t="str">
        <f t="shared" si="53"/>
        <v/>
      </c>
      <c r="L199" s="315" t="str">
        <f>IF('1042Bf Données de base trav.'!S195="","",'1042Bf Données de base trav.'!S195)</f>
        <v/>
      </c>
      <c r="M199" s="316" t="str">
        <f t="shared" si="69"/>
        <v/>
      </c>
      <c r="N199" s="317" t="str">
        <f t="shared" si="70"/>
        <v/>
      </c>
      <c r="O199" s="318" t="str">
        <f t="shared" si="71"/>
        <v/>
      </c>
      <c r="P199" s="319" t="str">
        <f t="shared" si="72"/>
        <v/>
      </c>
      <c r="Q199" s="309" t="str">
        <f t="shared" si="73"/>
        <v/>
      </c>
      <c r="R199" s="320" t="str">
        <f t="shared" si="74"/>
        <v/>
      </c>
      <c r="S199" s="317" t="str">
        <f t="shared" si="75"/>
        <v/>
      </c>
      <c r="T199" s="315" t="str">
        <f>IF(R199="","",MAX((O199-AR199)*'1042Af Demande'!$B$31,0))</f>
        <v/>
      </c>
      <c r="U199" s="321" t="str">
        <f t="shared" si="76"/>
        <v/>
      </c>
      <c r="V199" s="377"/>
      <c r="W199" s="378"/>
      <c r="X199" s="158" t="str">
        <f>IF('1042Bf Données de base trav.'!M195="","",'1042Bf Données de base trav.'!M195)</f>
        <v/>
      </c>
      <c r="Y199" s="379" t="str">
        <f t="shared" si="54"/>
        <v/>
      </c>
      <c r="Z199" s="380" t="str">
        <f>IF(A199="","",'1042Bf Données de base trav.'!Q195-'1042Bf Données de base trav.'!R195)</f>
        <v/>
      </c>
      <c r="AA199" s="380" t="str">
        <f t="shared" si="55"/>
        <v/>
      </c>
      <c r="AB199" s="381" t="str">
        <f t="shared" si="56"/>
        <v/>
      </c>
      <c r="AC199" s="381" t="str">
        <f t="shared" si="57"/>
        <v/>
      </c>
      <c r="AD199" s="381" t="str">
        <f t="shared" si="58"/>
        <v/>
      </c>
      <c r="AE199" s="382" t="str">
        <f t="shared" si="59"/>
        <v/>
      </c>
      <c r="AF199" s="382" t="str">
        <f>IF(K199="","",K199*AF$8 - MAX('1042Bf Données de base trav.'!S195-M199,0))</f>
        <v/>
      </c>
      <c r="AG199" s="382" t="str">
        <f t="shared" si="60"/>
        <v/>
      </c>
      <c r="AH199" s="382" t="str">
        <f t="shared" si="61"/>
        <v/>
      </c>
      <c r="AI199" s="382" t="str">
        <f t="shared" si="62"/>
        <v/>
      </c>
      <c r="AJ199" s="382" t="str">
        <f>IF(OR($C199="",K199="",O199=""),"",MAX(P199+'1042Bf Données de base trav.'!T195-O199,0))</f>
        <v/>
      </c>
      <c r="AK199" s="382" t="str">
        <f>IF('1042Bf Données de base trav.'!T195="","",'1042Bf Données de base trav.'!T195)</f>
        <v/>
      </c>
      <c r="AL199" s="382" t="str">
        <f t="shared" si="63"/>
        <v/>
      </c>
      <c r="AM199" s="383" t="str">
        <f t="shared" si="64"/>
        <v/>
      </c>
      <c r="AN199" s="384" t="str">
        <f t="shared" si="65"/>
        <v/>
      </c>
      <c r="AO199" s="382" t="str">
        <f t="shared" si="66"/>
        <v/>
      </c>
      <c r="AP199" s="382" t="str">
        <f>IF(E199="","",'1042Bf Données de base trav.'!P195)</f>
        <v/>
      </c>
      <c r="AQ199" s="385">
        <f>IF('1042Bf Données de base trav.'!Y195&gt;0,AG199,0)</f>
        <v>0</v>
      </c>
      <c r="AR199" s="386">
        <f>IF('1042Bf Données de base trav.'!Y195&gt;0,'1042Bf Données de base trav.'!T195,0)</f>
        <v>0</v>
      </c>
      <c r="AS199" s="382" t="str">
        <f t="shared" si="67"/>
        <v/>
      </c>
      <c r="AT199" s="382">
        <f>'1042Bf Données de base trav.'!P195</f>
        <v>0</v>
      </c>
      <c r="AU199" s="382">
        <f t="shared" si="68"/>
        <v>0</v>
      </c>
    </row>
    <row r="200" spans="1:47" s="57" customFormat="1" ht="16.899999999999999" customHeight="1">
      <c r="A200" s="402" t="str">
        <f>IF('1042Bf Données de base trav.'!A196="","",'1042Bf Données de base trav.'!A196)</f>
        <v/>
      </c>
      <c r="B200" s="409" t="str">
        <f>IF('1042Bf Données de base trav.'!B196="","",'1042Bf Données de base trav.'!B196)</f>
        <v/>
      </c>
      <c r="C200" s="403" t="str">
        <f>IF('1042Bf Données de base trav.'!C196="","",'1042Bf Données de base trav.'!C196)</f>
        <v/>
      </c>
      <c r="D200" s="310" t="str">
        <f>IF('1042Bf Données de base trav.'!AJ196="","",'1042Bf Données de base trav.'!AJ196)</f>
        <v/>
      </c>
      <c r="E200" s="306" t="str">
        <f>IF('1042Bf Données de base trav.'!N196="","",'1042Bf Données de base trav.'!N196)</f>
        <v/>
      </c>
      <c r="F200" s="308" t="str">
        <f>IF('1042Bf Données de base trav.'!O196="","",'1042Bf Données de base trav.'!O196)</f>
        <v/>
      </c>
      <c r="G200" s="307" t="str">
        <f>IF('1042Bf Données de base trav.'!P196="","",'1042Bf Données de base trav.'!P196)</f>
        <v/>
      </c>
      <c r="H200" s="311" t="str">
        <f>IF('1042Bf Données de base trav.'!Q196="","",'1042Bf Données de base trav.'!Q196)</f>
        <v/>
      </c>
      <c r="I200" s="312" t="str">
        <f>IF('1042Bf Données de base trav.'!R196="","",'1042Bf Données de base trav.'!R196)</f>
        <v/>
      </c>
      <c r="J200" s="313" t="str">
        <f t="shared" si="52"/>
        <v/>
      </c>
      <c r="K200" s="314" t="str">
        <f t="shared" si="53"/>
        <v/>
      </c>
      <c r="L200" s="315" t="str">
        <f>IF('1042Bf Données de base trav.'!S196="","",'1042Bf Données de base trav.'!S196)</f>
        <v/>
      </c>
      <c r="M200" s="316" t="str">
        <f t="shared" si="69"/>
        <v/>
      </c>
      <c r="N200" s="317" t="str">
        <f t="shared" si="70"/>
        <v/>
      </c>
      <c r="O200" s="318" t="str">
        <f t="shared" si="71"/>
        <v/>
      </c>
      <c r="P200" s="319" t="str">
        <f t="shared" si="72"/>
        <v/>
      </c>
      <c r="Q200" s="309" t="str">
        <f t="shared" si="73"/>
        <v/>
      </c>
      <c r="R200" s="320" t="str">
        <f t="shared" si="74"/>
        <v/>
      </c>
      <c r="S200" s="317" t="str">
        <f t="shared" si="75"/>
        <v/>
      </c>
      <c r="T200" s="315" t="str">
        <f>IF(R200="","",MAX((O200-AR200)*'1042Af Demande'!$B$31,0))</f>
        <v/>
      </c>
      <c r="U200" s="321" t="str">
        <f t="shared" si="76"/>
        <v/>
      </c>
      <c r="V200" s="377"/>
      <c r="W200" s="378"/>
      <c r="X200" s="158" t="str">
        <f>IF('1042Bf Données de base trav.'!M196="","",'1042Bf Données de base trav.'!M196)</f>
        <v/>
      </c>
      <c r="Y200" s="379" t="str">
        <f t="shared" si="54"/>
        <v/>
      </c>
      <c r="Z200" s="380" t="str">
        <f>IF(A200="","",'1042Bf Données de base trav.'!Q196-'1042Bf Données de base trav.'!R196)</f>
        <v/>
      </c>
      <c r="AA200" s="380" t="str">
        <f t="shared" si="55"/>
        <v/>
      </c>
      <c r="AB200" s="381" t="str">
        <f t="shared" si="56"/>
        <v/>
      </c>
      <c r="AC200" s="381" t="str">
        <f t="shared" si="57"/>
        <v/>
      </c>
      <c r="AD200" s="381" t="str">
        <f t="shared" si="58"/>
        <v/>
      </c>
      <c r="AE200" s="382" t="str">
        <f t="shared" si="59"/>
        <v/>
      </c>
      <c r="AF200" s="382" t="str">
        <f>IF(K200="","",K200*AF$8 - MAX('1042Bf Données de base trav.'!S196-M200,0))</f>
        <v/>
      </c>
      <c r="AG200" s="382" t="str">
        <f t="shared" si="60"/>
        <v/>
      </c>
      <c r="AH200" s="382" t="str">
        <f t="shared" si="61"/>
        <v/>
      </c>
      <c r="AI200" s="382" t="str">
        <f t="shared" si="62"/>
        <v/>
      </c>
      <c r="AJ200" s="382" t="str">
        <f>IF(OR($C200="",K200="",O200=""),"",MAX(P200+'1042Bf Données de base trav.'!T196-O200,0))</f>
        <v/>
      </c>
      <c r="AK200" s="382" t="str">
        <f>IF('1042Bf Données de base trav.'!T196="","",'1042Bf Données de base trav.'!T196)</f>
        <v/>
      </c>
      <c r="AL200" s="382" t="str">
        <f t="shared" si="63"/>
        <v/>
      </c>
      <c r="AM200" s="383" t="str">
        <f t="shared" si="64"/>
        <v/>
      </c>
      <c r="AN200" s="384" t="str">
        <f t="shared" si="65"/>
        <v/>
      </c>
      <c r="AO200" s="382" t="str">
        <f t="shared" si="66"/>
        <v/>
      </c>
      <c r="AP200" s="382" t="str">
        <f>IF(E200="","",'1042Bf Données de base trav.'!P196)</f>
        <v/>
      </c>
      <c r="AQ200" s="385">
        <f>IF('1042Bf Données de base trav.'!Y196&gt;0,AG200,0)</f>
        <v>0</v>
      </c>
      <c r="AR200" s="386">
        <f>IF('1042Bf Données de base trav.'!Y196&gt;0,'1042Bf Données de base trav.'!T196,0)</f>
        <v>0</v>
      </c>
      <c r="AS200" s="382" t="str">
        <f t="shared" si="67"/>
        <v/>
      </c>
      <c r="AT200" s="382">
        <f>'1042Bf Données de base trav.'!P196</f>
        <v>0</v>
      </c>
      <c r="AU200" s="382">
        <f t="shared" si="68"/>
        <v>0</v>
      </c>
    </row>
    <row r="201" spans="1:47" s="57" customFormat="1" ht="16.899999999999999" customHeight="1">
      <c r="A201" s="402" t="str">
        <f>IF('1042Bf Données de base trav.'!A197="","",'1042Bf Données de base trav.'!A197)</f>
        <v/>
      </c>
      <c r="B201" s="409" t="str">
        <f>IF('1042Bf Données de base trav.'!B197="","",'1042Bf Données de base trav.'!B197)</f>
        <v/>
      </c>
      <c r="C201" s="403" t="str">
        <f>IF('1042Bf Données de base trav.'!C197="","",'1042Bf Données de base trav.'!C197)</f>
        <v/>
      </c>
      <c r="D201" s="310" t="str">
        <f>IF('1042Bf Données de base trav.'!AJ197="","",'1042Bf Données de base trav.'!AJ197)</f>
        <v/>
      </c>
      <c r="E201" s="306" t="str">
        <f>IF('1042Bf Données de base trav.'!N197="","",'1042Bf Données de base trav.'!N197)</f>
        <v/>
      </c>
      <c r="F201" s="308" t="str">
        <f>IF('1042Bf Données de base trav.'!O197="","",'1042Bf Données de base trav.'!O197)</f>
        <v/>
      </c>
      <c r="G201" s="307" t="str">
        <f>IF('1042Bf Données de base trav.'!P197="","",'1042Bf Données de base trav.'!P197)</f>
        <v/>
      </c>
      <c r="H201" s="311" t="str">
        <f>IF('1042Bf Données de base trav.'!Q197="","",'1042Bf Données de base trav.'!Q197)</f>
        <v/>
      </c>
      <c r="I201" s="312" t="str">
        <f>IF('1042Bf Données de base trav.'!R197="","",'1042Bf Données de base trav.'!R197)</f>
        <v/>
      </c>
      <c r="J201" s="313" t="str">
        <f t="shared" si="52"/>
        <v/>
      </c>
      <c r="K201" s="314" t="str">
        <f t="shared" si="53"/>
        <v/>
      </c>
      <c r="L201" s="315" t="str">
        <f>IF('1042Bf Données de base trav.'!S197="","",'1042Bf Données de base trav.'!S197)</f>
        <v/>
      </c>
      <c r="M201" s="316" t="str">
        <f t="shared" si="69"/>
        <v/>
      </c>
      <c r="N201" s="317" t="str">
        <f t="shared" si="70"/>
        <v/>
      </c>
      <c r="O201" s="318" t="str">
        <f t="shared" si="71"/>
        <v/>
      </c>
      <c r="P201" s="319" t="str">
        <f t="shared" si="72"/>
        <v/>
      </c>
      <c r="Q201" s="309" t="str">
        <f t="shared" si="73"/>
        <v/>
      </c>
      <c r="R201" s="320" t="str">
        <f t="shared" si="74"/>
        <v/>
      </c>
      <c r="S201" s="317" t="str">
        <f t="shared" si="75"/>
        <v/>
      </c>
      <c r="T201" s="315" t="str">
        <f>IF(R201="","",MAX((O201-AR201)*'1042Af Demande'!$B$31,0))</f>
        <v/>
      </c>
      <c r="U201" s="321" t="str">
        <f t="shared" si="76"/>
        <v/>
      </c>
      <c r="V201" s="377"/>
      <c r="W201" s="378"/>
      <c r="X201" s="158" t="str">
        <f>IF('1042Bf Données de base trav.'!M197="","",'1042Bf Données de base trav.'!M197)</f>
        <v/>
      </c>
      <c r="Y201" s="379" t="str">
        <f t="shared" si="54"/>
        <v/>
      </c>
      <c r="Z201" s="380" t="str">
        <f>IF(A201="","",'1042Bf Données de base trav.'!Q197-'1042Bf Données de base trav.'!R197)</f>
        <v/>
      </c>
      <c r="AA201" s="380" t="str">
        <f t="shared" si="55"/>
        <v/>
      </c>
      <c r="AB201" s="381" t="str">
        <f t="shared" si="56"/>
        <v/>
      </c>
      <c r="AC201" s="381" t="str">
        <f t="shared" si="57"/>
        <v/>
      </c>
      <c r="AD201" s="381" t="str">
        <f t="shared" si="58"/>
        <v/>
      </c>
      <c r="AE201" s="382" t="str">
        <f t="shared" si="59"/>
        <v/>
      </c>
      <c r="AF201" s="382" t="str">
        <f>IF(K201="","",K201*AF$8 - MAX('1042Bf Données de base trav.'!S197-M201,0))</f>
        <v/>
      </c>
      <c r="AG201" s="382" t="str">
        <f t="shared" si="60"/>
        <v/>
      </c>
      <c r="AH201" s="382" t="str">
        <f t="shared" si="61"/>
        <v/>
      </c>
      <c r="AI201" s="382" t="str">
        <f t="shared" si="62"/>
        <v/>
      </c>
      <c r="AJ201" s="382" t="str">
        <f>IF(OR($C201="",K201="",O201=""),"",MAX(P201+'1042Bf Données de base trav.'!T197-O201,0))</f>
        <v/>
      </c>
      <c r="AK201" s="382" t="str">
        <f>IF('1042Bf Données de base trav.'!T197="","",'1042Bf Données de base trav.'!T197)</f>
        <v/>
      </c>
      <c r="AL201" s="382" t="str">
        <f t="shared" si="63"/>
        <v/>
      </c>
      <c r="AM201" s="383" t="str">
        <f t="shared" si="64"/>
        <v/>
      </c>
      <c r="AN201" s="384" t="str">
        <f t="shared" si="65"/>
        <v/>
      </c>
      <c r="AO201" s="382" t="str">
        <f t="shared" si="66"/>
        <v/>
      </c>
      <c r="AP201" s="382" t="str">
        <f>IF(E201="","",'1042Bf Données de base trav.'!P197)</f>
        <v/>
      </c>
      <c r="AQ201" s="385">
        <f>IF('1042Bf Données de base trav.'!Y197&gt;0,AG201,0)</f>
        <v>0</v>
      </c>
      <c r="AR201" s="386">
        <f>IF('1042Bf Données de base trav.'!Y197&gt;0,'1042Bf Données de base trav.'!T197,0)</f>
        <v>0</v>
      </c>
      <c r="AS201" s="382" t="str">
        <f t="shared" si="67"/>
        <v/>
      </c>
      <c r="AT201" s="382">
        <f>'1042Bf Données de base trav.'!P197</f>
        <v>0</v>
      </c>
      <c r="AU201" s="382">
        <f t="shared" si="68"/>
        <v>0</v>
      </c>
    </row>
    <row r="202" spans="1:47" s="57" customFormat="1" ht="16.899999999999999" customHeight="1">
      <c r="A202" s="402" t="str">
        <f>IF('1042Bf Données de base trav.'!A198="","",'1042Bf Données de base trav.'!A198)</f>
        <v/>
      </c>
      <c r="B202" s="409" t="str">
        <f>IF('1042Bf Données de base trav.'!B198="","",'1042Bf Données de base trav.'!B198)</f>
        <v/>
      </c>
      <c r="C202" s="403" t="str">
        <f>IF('1042Bf Données de base trav.'!C198="","",'1042Bf Données de base trav.'!C198)</f>
        <v/>
      </c>
      <c r="D202" s="310" t="str">
        <f>IF('1042Bf Données de base trav.'!AJ198="","",'1042Bf Données de base trav.'!AJ198)</f>
        <v/>
      </c>
      <c r="E202" s="306" t="str">
        <f>IF('1042Bf Données de base trav.'!N198="","",'1042Bf Données de base trav.'!N198)</f>
        <v/>
      </c>
      <c r="F202" s="308" t="str">
        <f>IF('1042Bf Données de base trav.'!O198="","",'1042Bf Données de base trav.'!O198)</f>
        <v/>
      </c>
      <c r="G202" s="307" t="str">
        <f>IF('1042Bf Données de base trav.'!P198="","",'1042Bf Données de base trav.'!P198)</f>
        <v/>
      </c>
      <c r="H202" s="311" t="str">
        <f>IF('1042Bf Données de base trav.'!Q198="","",'1042Bf Données de base trav.'!Q198)</f>
        <v/>
      </c>
      <c r="I202" s="312" t="str">
        <f>IF('1042Bf Données de base trav.'!R198="","",'1042Bf Données de base trav.'!R198)</f>
        <v/>
      </c>
      <c r="J202" s="313" t="str">
        <f t="shared" si="52"/>
        <v/>
      </c>
      <c r="K202" s="314" t="str">
        <f t="shared" si="53"/>
        <v/>
      </c>
      <c r="L202" s="315" t="str">
        <f>IF('1042Bf Données de base trav.'!S198="","",'1042Bf Données de base trav.'!S198)</f>
        <v/>
      </c>
      <c r="M202" s="316" t="str">
        <f t="shared" si="69"/>
        <v/>
      </c>
      <c r="N202" s="317" t="str">
        <f t="shared" si="70"/>
        <v/>
      </c>
      <c r="O202" s="318" t="str">
        <f t="shared" si="71"/>
        <v/>
      </c>
      <c r="P202" s="319" t="str">
        <f t="shared" si="72"/>
        <v/>
      </c>
      <c r="Q202" s="309" t="str">
        <f t="shared" si="73"/>
        <v/>
      </c>
      <c r="R202" s="320" t="str">
        <f t="shared" si="74"/>
        <v/>
      </c>
      <c r="S202" s="317" t="str">
        <f t="shared" si="75"/>
        <v/>
      </c>
      <c r="T202" s="315" t="str">
        <f>IF(R202="","",MAX((O202-AR202)*'1042Af Demande'!$B$31,0))</f>
        <v/>
      </c>
      <c r="U202" s="321" t="str">
        <f t="shared" si="76"/>
        <v/>
      </c>
      <c r="V202" s="377"/>
      <c r="W202" s="378"/>
      <c r="X202" s="158" t="str">
        <f>IF('1042Bf Données de base trav.'!M198="","",'1042Bf Données de base trav.'!M198)</f>
        <v/>
      </c>
      <c r="Y202" s="379" t="str">
        <f t="shared" si="54"/>
        <v/>
      </c>
      <c r="Z202" s="380" t="str">
        <f>IF(A202="","",'1042Bf Données de base trav.'!Q198-'1042Bf Données de base trav.'!R198)</f>
        <v/>
      </c>
      <c r="AA202" s="380" t="str">
        <f t="shared" si="55"/>
        <v/>
      </c>
      <c r="AB202" s="381" t="str">
        <f t="shared" si="56"/>
        <v/>
      </c>
      <c r="AC202" s="381" t="str">
        <f t="shared" si="57"/>
        <v/>
      </c>
      <c r="AD202" s="381" t="str">
        <f t="shared" si="58"/>
        <v/>
      </c>
      <c r="AE202" s="382" t="str">
        <f t="shared" si="59"/>
        <v/>
      </c>
      <c r="AF202" s="382" t="str">
        <f>IF(K202="","",K202*AF$8 - MAX('1042Bf Données de base trav.'!S198-M202,0))</f>
        <v/>
      </c>
      <c r="AG202" s="382" t="str">
        <f t="shared" si="60"/>
        <v/>
      </c>
      <c r="AH202" s="382" t="str">
        <f t="shared" si="61"/>
        <v/>
      </c>
      <c r="AI202" s="382" t="str">
        <f t="shared" si="62"/>
        <v/>
      </c>
      <c r="AJ202" s="382" t="str">
        <f>IF(OR($C202="",K202="",O202=""),"",MAX(P202+'1042Bf Données de base trav.'!T198-O202,0))</f>
        <v/>
      </c>
      <c r="AK202" s="382" t="str">
        <f>IF('1042Bf Données de base trav.'!T198="","",'1042Bf Données de base trav.'!T198)</f>
        <v/>
      </c>
      <c r="AL202" s="382" t="str">
        <f t="shared" si="63"/>
        <v/>
      </c>
      <c r="AM202" s="383" t="str">
        <f t="shared" si="64"/>
        <v/>
      </c>
      <c r="AN202" s="384" t="str">
        <f t="shared" si="65"/>
        <v/>
      </c>
      <c r="AO202" s="382" t="str">
        <f t="shared" si="66"/>
        <v/>
      </c>
      <c r="AP202" s="382" t="str">
        <f>IF(E202="","",'1042Bf Données de base trav.'!P198)</f>
        <v/>
      </c>
      <c r="AQ202" s="385">
        <f>IF('1042Bf Données de base trav.'!Y198&gt;0,AG202,0)</f>
        <v>0</v>
      </c>
      <c r="AR202" s="386">
        <f>IF('1042Bf Données de base trav.'!Y198&gt;0,'1042Bf Données de base trav.'!T198,0)</f>
        <v>0</v>
      </c>
      <c r="AS202" s="382" t="str">
        <f t="shared" si="67"/>
        <v/>
      </c>
      <c r="AT202" s="382">
        <f>'1042Bf Données de base trav.'!P198</f>
        <v>0</v>
      </c>
      <c r="AU202" s="382">
        <f t="shared" si="68"/>
        <v>0</v>
      </c>
    </row>
    <row r="203" spans="1:47" s="57" customFormat="1" ht="16.899999999999999" customHeight="1">
      <c r="A203" s="402" t="str">
        <f>IF('1042Bf Données de base trav.'!A199="","",'1042Bf Données de base trav.'!A199)</f>
        <v/>
      </c>
      <c r="B203" s="409" t="str">
        <f>IF('1042Bf Données de base trav.'!B199="","",'1042Bf Données de base trav.'!B199)</f>
        <v/>
      </c>
      <c r="C203" s="403" t="str">
        <f>IF('1042Bf Données de base trav.'!C199="","",'1042Bf Données de base trav.'!C199)</f>
        <v/>
      </c>
      <c r="D203" s="310" t="str">
        <f>IF('1042Bf Données de base trav.'!AJ199="","",'1042Bf Données de base trav.'!AJ199)</f>
        <v/>
      </c>
      <c r="E203" s="306" t="str">
        <f>IF('1042Bf Données de base trav.'!N199="","",'1042Bf Données de base trav.'!N199)</f>
        <v/>
      </c>
      <c r="F203" s="308" t="str">
        <f>IF('1042Bf Données de base trav.'!O199="","",'1042Bf Données de base trav.'!O199)</f>
        <v/>
      </c>
      <c r="G203" s="307" t="str">
        <f>IF('1042Bf Données de base trav.'!P199="","",'1042Bf Données de base trav.'!P199)</f>
        <v/>
      </c>
      <c r="H203" s="311" t="str">
        <f>IF('1042Bf Données de base trav.'!Q199="","",'1042Bf Données de base trav.'!Q199)</f>
        <v/>
      </c>
      <c r="I203" s="312" t="str">
        <f>IF('1042Bf Données de base trav.'!R199="","",'1042Bf Données de base trav.'!R199)</f>
        <v/>
      </c>
      <c r="J203" s="313" t="str">
        <f t="shared" si="52"/>
        <v/>
      </c>
      <c r="K203" s="314" t="str">
        <f t="shared" si="53"/>
        <v/>
      </c>
      <c r="L203" s="315" t="str">
        <f>IF('1042Bf Données de base trav.'!S199="","",'1042Bf Données de base trav.'!S199)</f>
        <v/>
      </c>
      <c r="M203" s="316" t="str">
        <f t="shared" si="69"/>
        <v/>
      </c>
      <c r="N203" s="317" t="str">
        <f t="shared" si="70"/>
        <v/>
      </c>
      <c r="O203" s="318" t="str">
        <f t="shared" si="71"/>
        <v/>
      </c>
      <c r="P203" s="319" t="str">
        <f t="shared" si="72"/>
        <v/>
      </c>
      <c r="Q203" s="309" t="str">
        <f t="shared" si="73"/>
        <v/>
      </c>
      <c r="R203" s="320" t="str">
        <f t="shared" si="74"/>
        <v/>
      </c>
      <c r="S203" s="317" t="str">
        <f t="shared" si="75"/>
        <v/>
      </c>
      <c r="T203" s="315" t="str">
        <f>IF(R203="","",MAX((O203-AR203)*'1042Af Demande'!$B$31,0))</f>
        <v/>
      </c>
      <c r="U203" s="321" t="str">
        <f t="shared" si="76"/>
        <v/>
      </c>
      <c r="V203" s="377"/>
      <c r="W203" s="378"/>
      <c r="X203" s="158" t="str">
        <f>IF('1042Bf Données de base trav.'!M199="","",'1042Bf Données de base trav.'!M199)</f>
        <v/>
      </c>
      <c r="Y203" s="379" t="str">
        <f t="shared" si="54"/>
        <v/>
      </c>
      <c r="Z203" s="380" t="str">
        <f>IF(A203="","",'1042Bf Données de base trav.'!Q199-'1042Bf Données de base trav.'!R199)</f>
        <v/>
      </c>
      <c r="AA203" s="380" t="str">
        <f t="shared" si="55"/>
        <v/>
      </c>
      <c r="AB203" s="381" t="str">
        <f t="shared" si="56"/>
        <v/>
      </c>
      <c r="AC203" s="381" t="str">
        <f t="shared" si="57"/>
        <v/>
      </c>
      <c r="AD203" s="381" t="str">
        <f t="shared" si="58"/>
        <v/>
      </c>
      <c r="AE203" s="382" t="str">
        <f t="shared" si="59"/>
        <v/>
      </c>
      <c r="AF203" s="382" t="str">
        <f>IF(K203="","",K203*AF$8 - MAX('1042Bf Données de base trav.'!S199-M203,0))</f>
        <v/>
      </c>
      <c r="AG203" s="382" t="str">
        <f t="shared" si="60"/>
        <v/>
      </c>
      <c r="AH203" s="382" t="str">
        <f t="shared" si="61"/>
        <v/>
      </c>
      <c r="AI203" s="382" t="str">
        <f t="shared" si="62"/>
        <v/>
      </c>
      <c r="AJ203" s="382" t="str">
        <f>IF(OR($C203="",K203="",O203=""),"",MAX(P203+'1042Bf Données de base trav.'!T199-O203,0))</f>
        <v/>
      </c>
      <c r="AK203" s="382" t="str">
        <f>IF('1042Bf Données de base trav.'!T199="","",'1042Bf Données de base trav.'!T199)</f>
        <v/>
      </c>
      <c r="AL203" s="382" t="str">
        <f t="shared" si="63"/>
        <v/>
      </c>
      <c r="AM203" s="383" t="str">
        <f t="shared" si="64"/>
        <v/>
      </c>
      <c r="AN203" s="384" t="str">
        <f t="shared" si="65"/>
        <v/>
      </c>
      <c r="AO203" s="382" t="str">
        <f t="shared" si="66"/>
        <v/>
      </c>
      <c r="AP203" s="382" t="str">
        <f>IF(E203="","",'1042Bf Données de base trav.'!P199)</f>
        <v/>
      </c>
      <c r="AQ203" s="385">
        <f>IF('1042Bf Données de base trav.'!Y199&gt;0,AG203,0)</f>
        <v>0</v>
      </c>
      <c r="AR203" s="386">
        <f>IF('1042Bf Données de base trav.'!Y199&gt;0,'1042Bf Données de base trav.'!T199,0)</f>
        <v>0</v>
      </c>
      <c r="AS203" s="382" t="str">
        <f t="shared" si="67"/>
        <v/>
      </c>
      <c r="AT203" s="382">
        <f>'1042Bf Données de base trav.'!P199</f>
        <v>0</v>
      </c>
      <c r="AU203" s="382">
        <f t="shared" si="68"/>
        <v>0</v>
      </c>
    </row>
    <row r="204" spans="1:47" s="57" customFormat="1" ht="16.899999999999999" customHeight="1">
      <c r="A204" s="402" t="str">
        <f>IF('1042Bf Données de base trav.'!A200="","",'1042Bf Données de base trav.'!A200)</f>
        <v/>
      </c>
      <c r="B204" s="409" t="str">
        <f>IF('1042Bf Données de base trav.'!B200="","",'1042Bf Données de base trav.'!B200)</f>
        <v/>
      </c>
      <c r="C204" s="403" t="str">
        <f>IF('1042Bf Données de base trav.'!C200="","",'1042Bf Données de base trav.'!C200)</f>
        <v/>
      </c>
      <c r="D204" s="310" t="str">
        <f>IF('1042Bf Données de base trav.'!AJ200="","",'1042Bf Données de base trav.'!AJ200)</f>
        <v/>
      </c>
      <c r="E204" s="306" t="str">
        <f>IF('1042Bf Données de base trav.'!N200="","",'1042Bf Données de base trav.'!N200)</f>
        <v/>
      </c>
      <c r="F204" s="308" t="str">
        <f>IF('1042Bf Données de base trav.'!O200="","",'1042Bf Données de base trav.'!O200)</f>
        <v/>
      </c>
      <c r="G204" s="307" t="str">
        <f>IF('1042Bf Données de base trav.'!P200="","",'1042Bf Données de base trav.'!P200)</f>
        <v/>
      </c>
      <c r="H204" s="311" t="str">
        <f>IF('1042Bf Données de base trav.'!Q200="","",'1042Bf Données de base trav.'!Q200)</f>
        <v/>
      </c>
      <c r="I204" s="312" t="str">
        <f>IF('1042Bf Données de base trav.'!R200="","",'1042Bf Données de base trav.'!R200)</f>
        <v/>
      </c>
      <c r="J204" s="313" t="str">
        <f t="shared" si="52"/>
        <v/>
      </c>
      <c r="K204" s="314" t="str">
        <f t="shared" si="53"/>
        <v/>
      </c>
      <c r="L204" s="315" t="str">
        <f>IF('1042Bf Données de base trav.'!S200="","",'1042Bf Données de base trav.'!S200)</f>
        <v/>
      </c>
      <c r="M204" s="316" t="str">
        <f t="shared" si="69"/>
        <v/>
      </c>
      <c r="N204" s="317" t="str">
        <f t="shared" si="70"/>
        <v/>
      </c>
      <c r="O204" s="318" t="str">
        <f t="shared" si="71"/>
        <v/>
      </c>
      <c r="P204" s="319" t="str">
        <f t="shared" si="72"/>
        <v/>
      </c>
      <c r="Q204" s="309" t="str">
        <f t="shared" si="73"/>
        <v/>
      </c>
      <c r="R204" s="320" t="str">
        <f t="shared" si="74"/>
        <v/>
      </c>
      <c r="S204" s="317" t="str">
        <f t="shared" si="75"/>
        <v/>
      </c>
      <c r="T204" s="315" t="str">
        <f>IF(R204="","",MAX((O204-AR204)*'1042Af Demande'!$B$31,0))</f>
        <v/>
      </c>
      <c r="U204" s="321" t="str">
        <f t="shared" si="76"/>
        <v/>
      </c>
      <c r="V204" s="377"/>
      <c r="W204" s="378"/>
      <c r="X204" s="158" t="str">
        <f>IF('1042Bf Données de base trav.'!M200="","",'1042Bf Données de base trav.'!M200)</f>
        <v/>
      </c>
      <c r="Y204" s="379" t="str">
        <f t="shared" si="54"/>
        <v/>
      </c>
      <c r="Z204" s="380" t="str">
        <f>IF(A204="","",'1042Bf Données de base trav.'!Q200-'1042Bf Données de base trav.'!R200)</f>
        <v/>
      </c>
      <c r="AA204" s="380" t="str">
        <f t="shared" si="55"/>
        <v/>
      </c>
      <c r="AB204" s="381" t="str">
        <f t="shared" si="56"/>
        <v/>
      </c>
      <c r="AC204" s="381" t="str">
        <f t="shared" si="57"/>
        <v/>
      </c>
      <c r="AD204" s="381" t="str">
        <f t="shared" si="58"/>
        <v/>
      </c>
      <c r="AE204" s="382" t="str">
        <f t="shared" si="59"/>
        <v/>
      </c>
      <c r="AF204" s="382" t="str">
        <f>IF(K204="","",K204*AF$8 - MAX('1042Bf Données de base trav.'!S200-M204,0))</f>
        <v/>
      </c>
      <c r="AG204" s="382" t="str">
        <f t="shared" si="60"/>
        <v/>
      </c>
      <c r="AH204" s="382" t="str">
        <f t="shared" si="61"/>
        <v/>
      </c>
      <c r="AI204" s="382" t="str">
        <f t="shared" si="62"/>
        <v/>
      </c>
      <c r="AJ204" s="382" t="str">
        <f>IF(OR($C204="",K204="",O204=""),"",MAX(P204+'1042Bf Données de base trav.'!T200-O204,0))</f>
        <v/>
      </c>
      <c r="AK204" s="382" t="str">
        <f>IF('1042Bf Données de base trav.'!T200="","",'1042Bf Données de base trav.'!T200)</f>
        <v/>
      </c>
      <c r="AL204" s="382" t="str">
        <f t="shared" si="63"/>
        <v/>
      </c>
      <c r="AM204" s="383" t="str">
        <f t="shared" si="64"/>
        <v/>
      </c>
      <c r="AN204" s="384" t="str">
        <f t="shared" si="65"/>
        <v/>
      </c>
      <c r="AO204" s="382" t="str">
        <f t="shared" si="66"/>
        <v/>
      </c>
      <c r="AP204" s="382" t="str">
        <f>IF(E204="","",'1042Bf Données de base trav.'!P200)</f>
        <v/>
      </c>
      <c r="AQ204" s="385">
        <f>IF('1042Bf Données de base trav.'!Y200&gt;0,AG204,0)</f>
        <v>0</v>
      </c>
      <c r="AR204" s="386">
        <f>IF('1042Bf Données de base trav.'!Y200&gt;0,'1042Bf Données de base trav.'!T200,0)</f>
        <v>0</v>
      </c>
      <c r="AS204" s="382" t="str">
        <f t="shared" si="67"/>
        <v/>
      </c>
      <c r="AT204" s="382">
        <f>'1042Bf Données de base trav.'!P200</f>
        <v>0</v>
      </c>
      <c r="AU204" s="382">
        <f t="shared" si="68"/>
        <v>0</v>
      </c>
    </row>
    <row r="205" spans="1:47" s="57" customFormat="1" ht="16.899999999999999" customHeight="1">
      <c r="A205" s="402" t="str">
        <f>IF('1042Bf Données de base trav.'!A201="","",'1042Bf Données de base trav.'!A201)</f>
        <v/>
      </c>
      <c r="B205" s="409" t="str">
        <f>IF('1042Bf Données de base trav.'!B201="","",'1042Bf Données de base trav.'!B201)</f>
        <v/>
      </c>
      <c r="C205" s="403" t="str">
        <f>IF('1042Bf Données de base trav.'!C201="","",'1042Bf Données de base trav.'!C201)</f>
        <v/>
      </c>
      <c r="D205" s="310" t="str">
        <f>IF('1042Bf Données de base trav.'!AJ201="","",'1042Bf Données de base trav.'!AJ201)</f>
        <v/>
      </c>
      <c r="E205" s="306" t="str">
        <f>IF('1042Bf Données de base trav.'!N201="","",'1042Bf Données de base trav.'!N201)</f>
        <v/>
      </c>
      <c r="F205" s="308" t="str">
        <f>IF('1042Bf Données de base trav.'!O201="","",'1042Bf Données de base trav.'!O201)</f>
        <v/>
      </c>
      <c r="G205" s="307" t="str">
        <f>IF('1042Bf Données de base trav.'!P201="","",'1042Bf Données de base trav.'!P201)</f>
        <v/>
      </c>
      <c r="H205" s="311" t="str">
        <f>IF('1042Bf Données de base trav.'!Q201="","",'1042Bf Données de base trav.'!Q201)</f>
        <v/>
      </c>
      <c r="I205" s="312" t="str">
        <f>IF('1042Bf Données de base trav.'!R201="","",'1042Bf Données de base trav.'!R201)</f>
        <v/>
      </c>
      <c r="J205" s="313" t="str">
        <f t="shared" ref="J205:J211" si="77">Z205</f>
        <v/>
      </c>
      <c r="K205" s="314" t="str">
        <f t="shared" ref="K205:K211" si="78">AA205</f>
        <v/>
      </c>
      <c r="L205" s="315" t="str">
        <f>IF('1042Bf Données de base trav.'!S201="","",'1042Bf Données de base trav.'!S201)</f>
        <v/>
      </c>
      <c r="M205" s="316" t="str">
        <f t="shared" si="69"/>
        <v/>
      </c>
      <c r="N205" s="317" t="str">
        <f t="shared" si="70"/>
        <v/>
      </c>
      <c r="O205" s="318" t="str">
        <f t="shared" si="71"/>
        <v/>
      </c>
      <c r="P205" s="319" t="str">
        <f t="shared" si="72"/>
        <v/>
      </c>
      <c r="Q205" s="309" t="str">
        <f t="shared" si="73"/>
        <v/>
      </c>
      <c r="R205" s="320" t="str">
        <f t="shared" si="74"/>
        <v/>
      </c>
      <c r="S205" s="317" t="str">
        <f t="shared" si="75"/>
        <v/>
      </c>
      <c r="T205" s="315" t="str">
        <f>IF(R205="","",MAX((O205-AR205)*'1042Af Demande'!$B$31,0))</f>
        <v/>
      </c>
      <c r="U205" s="321" t="str">
        <f t="shared" si="76"/>
        <v/>
      </c>
      <c r="V205" s="377"/>
      <c r="W205" s="378"/>
      <c r="X205" s="158" t="str">
        <f>IF('1042Bf Données de base trav.'!M201="","",'1042Bf Données de base trav.'!M201)</f>
        <v/>
      </c>
      <c r="Y205" s="379" t="str">
        <f t="shared" ref="Y205:Y211" si="79">IF($A205="","",D205)</f>
        <v/>
      </c>
      <c r="Z205" s="380" t="str">
        <f>IF(A205="","",'1042Bf Données de base trav.'!Q201-'1042Bf Données de base trav.'!R201)</f>
        <v/>
      </c>
      <c r="AA205" s="380" t="str">
        <f t="shared" ref="AA205:AA211" si="80">IF(OR($C205="",E205="",F205="",G205=""),"",E205-(F205+G205+Z205))</f>
        <v/>
      </c>
      <c r="AB205" s="381" t="str">
        <f t="shared" ref="AB205:AB211" si="81">IF(AA205="","",MAX(AA205,0))</f>
        <v/>
      </c>
      <c r="AC205" s="381" t="str">
        <f t="shared" ref="AC205:AC211" si="82">IF(K205="","",AC$8)</f>
        <v/>
      </c>
      <c r="AD205" s="381" t="str">
        <f t="shared" ref="AD205:AD211" si="83">IF(K205="","",K205*AD$8)</f>
        <v/>
      </c>
      <c r="AE205" s="382" t="str">
        <f t="shared" ref="AE205:AE211" si="84">IF(AC205="","",AE$8)</f>
        <v/>
      </c>
      <c r="AF205" s="382" t="str">
        <f>IF(K205="","",K205*AF$8 - MAX('1042Bf Données de base trav.'!S201-M205,0))</f>
        <v/>
      </c>
      <c r="AG205" s="382" t="str">
        <f t="shared" ref="AG205:AG211" si="85">IF(OR($C205="",K205="",D205="",N205&lt;0),"",MAX(N205*D205,0))</f>
        <v/>
      </c>
      <c r="AH205" s="382" t="str">
        <f t="shared" ref="AH205:AH211" si="86">IF(OR($C205="",O205=""),"",O205*0.8)</f>
        <v/>
      </c>
      <c r="AI205" s="382" t="str">
        <f t="shared" ref="AI205:AI211" si="87">IF(OR($C205="",D205="",O205=""),"",AI$6/5*X205*D205*0.8)</f>
        <v/>
      </c>
      <c r="AJ205" s="382" t="str">
        <f>IF(OR($C205="",K205="",O205=""),"",MAX(P205+'1042Bf Données de base trav.'!T201-O205,0))</f>
        <v/>
      </c>
      <c r="AK205" s="382" t="str">
        <f>IF('1042Bf Données de base trav.'!T201="","",'1042Bf Données de base trav.'!T201)</f>
        <v/>
      </c>
      <c r="AL205" s="382" t="str">
        <f t="shared" ref="AL205:AL211" si="88">IF(OR($C205="",O205=""),"",MAX(P205-R205-AJ205,0))</f>
        <v/>
      </c>
      <c r="AM205" s="383" t="str">
        <f t="shared" ref="AM205:AM211" si="89">IF(E205="","",1)</f>
        <v/>
      </c>
      <c r="AN205" s="384" t="str">
        <f t="shared" ref="AN205:AN211" si="90">IF(E205="","",IF(ROUND(K205,2)&lt;=0,0,1))</f>
        <v/>
      </c>
      <c r="AO205" s="382" t="str">
        <f t="shared" ref="AO205:AO211" si="91">IF(E205="","",E205)</f>
        <v/>
      </c>
      <c r="AP205" s="382" t="str">
        <f>IF(E205="","",'1042Bf Données de base trav.'!P201)</f>
        <v/>
      </c>
      <c r="AQ205" s="385">
        <f>IF('1042Bf Données de base trav.'!Y201&gt;0,AG205,0)</f>
        <v>0</v>
      </c>
      <c r="AR205" s="386">
        <f>IF('1042Bf Données de base trav.'!Y201&gt;0,'1042Bf Données de base trav.'!T201,0)</f>
        <v>0</v>
      </c>
      <c r="AS205" s="382" t="str">
        <f t="shared" ref="AS205:AS211" si="92">E205</f>
        <v/>
      </c>
      <c r="AT205" s="382">
        <f>'1042Bf Données de base trav.'!P201</f>
        <v>0</v>
      </c>
      <c r="AU205" s="382">
        <f t="shared" ref="AU205:AU211" si="93">IF(AQ205="",0,MAX(AQ205-AR205,0))</f>
        <v>0</v>
      </c>
    </row>
    <row r="206" spans="1:47" s="57" customFormat="1" ht="16.899999999999999" customHeight="1">
      <c r="A206" s="402" t="str">
        <f>IF('1042Bf Données de base trav.'!A202="","",'1042Bf Données de base trav.'!A202)</f>
        <v/>
      </c>
      <c r="B206" s="409" t="str">
        <f>IF('1042Bf Données de base trav.'!B202="","",'1042Bf Données de base trav.'!B202)</f>
        <v/>
      </c>
      <c r="C206" s="403" t="str">
        <f>IF('1042Bf Données de base trav.'!C202="","",'1042Bf Données de base trav.'!C202)</f>
        <v/>
      </c>
      <c r="D206" s="310" t="str">
        <f>IF('1042Bf Données de base trav.'!AJ202="","",'1042Bf Données de base trav.'!AJ202)</f>
        <v/>
      </c>
      <c r="E206" s="306" t="str">
        <f>IF('1042Bf Données de base trav.'!N202="","",'1042Bf Données de base trav.'!N202)</f>
        <v/>
      </c>
      <c r="F206" s="308" t="str">
        <f>IF('1042Bf Données de base trav.'!O202="","",'1042Bf Données de base trav.'!O202)</f>
        <v/>
      </c>
      <c r="G206" s="307" t="str">
        <f>IF('1042Bf Données de base trav.'!P202="","",'1042Bf Données de base trav.'!P202)</f>
        <v/>
      </c>
      <c r="H206" s="311" t="str">
        <f>IF('1042Bf Données de base trav.'!Q202="","",'1042Bf Données de base trav.'!Q202)</f>
        <v/>
      </c>
      <c r="I206" s="312" t="str">
        <f>IF('1042Bf Données de base trav.'!R202="","",'1042Bf Données de base trav.'!R202)</f>
        <v/>
      </c>
      <c r="J206" s="313" t="str">
        <f t="shared" si="77"/>
        <v/>
      </c>
      <c r="K206" s="314" t="str">
        <f t="shared" si="78"/>
        <v/>
      </c>
      <c r="L206" s="315" t="str">
        <f>IF('1042Bf Données de base trav.'!S202="","",'1042Bf Données de base trav.'!S202)</f>
        <v/>
      </c>
      <c r="M206" s="316" t="str">
        <f t="shared" ref="M206:M211" si="94">AD206</f>
        <v/>
      </c>
      <c r="N206" s="317" t="str">
        <f t="shared" ref="N206:N211" si="95">AF206</f>
        <v/>
      </c>
      <c r="O206" s="318" t="str">
        <f t="shared" ref="O206:O211" si="96">AG206</f>
        <v/>
      </c>
      <c r="P206" s="319" t="str">
        <f t="shared" ref="P206:P211" si="97">AH206</f>
        <v/>
      </c>
      <c r="Q206" s="309" t="str">
        <f t="shared" ref="Q206:Q211" si="98">AJ206</f>
        <v/>
      </c>
      <c r="R206" s="320" t="str">
        <f t="shared" ref="R206:R211" si="99">AI206</f>
        <v/>
      </c>
      <c r="S206" s="317" t="str">
        <f t="shared" ref="S206:S211" si="100">AL206</f>
        <v/>
      </c>
      <c r="T206" s="315" t="str">
        <f>IF(R206="","",MAX((O206-AR206)*'1042Af Demande'!$B$31,0))</f>
        <v/>
      </c>
      <c r="U206" s="321" t="str">
        <f t="shared" ref="U206:U211" si="101">IF(T206="","",S206+T206)</f>
        <v/>
      </c>
      <c r="V206" s="377"/>
      <c r="W206" s="378"/>
      <c r="X206" s="158" t="str">
        <f>IF('1042Bf Données de base trav.'!M202="","",'1042Bf Données de base trav.'!M202)</f>
        <v/>
      </c>
      <c r="Y206" s="379" t="str">
        <f t="shared" si="79"/>
        <v/>
      </c>
      <c r="Z206" s="380" t="str">
        <f>IF(A206="","",'1042Bf Données de base trav.'!Q202-'1042Bf Données de base trav.'!R202)</f>
        <v/>
      </c>
      <c r="AA206" s="380" t="str">
        <f t="shared" si="80"/>
        <v/>
      </c>
      <c r="AB206" s="381" t="str">
        <f t="shared" si="81"/>
        <v/>
      </c>
      <c r="AC206" s="381" t="str">
        <f t="shared" si="82"/>
        <v/>
      </c>
      <c r="AD206" s="381" t="str">
        <f t="shared" si="83"/>
        <v/>
      </c>
      <c r="AE206" s="382" t="str">
        <f t="shared" si="84"/>
        <v/>
      </c>
      <c r="AF206" s="382" t="str">
        <f>IF(K206="","",K206*AF$8 - MAX('1042Bf Données de base trav.'!S202-M206,0))</f>
        <v/>
      </c>
      <c r="AG206" s="382" t="str">
        <f t="shared" si="85"/>
        <v/>
      </c>
      <c r="AH206" s="382" t="str">
        <f t="shared" si="86"/>
        <v/>
      </c>
      <c r="AI206" s="382" t="str">
        <f t="shared" si="87"/>
        <v/>
      </c>
      <c r="AJ206" s="382" t="str">
        <f>IF(OR($C206="",K206="",O206=""),"",MAX(P206+'1042Bf Données de base trav.'!T202-O206,0))</f>
        <v/>
      </c>
      <c r="AK206" s="382" t="str">
        <f>IF('1042Bf Données de base trav.'!T202="","",'1042Bf Données de base trav.'!T202)</f>
        <v/>
      </c>
      <c r="AL206" s="382" t="str">
        <f t="shared" si="88"/>
        <v/>
      </c>
      <c r="AM206" s="383" t="str">
        <f t="shared" si="89"/>
        <v/>
      </c>
      <c r="AN206" s="384" t="str">
        <f t="shared" si="90"/>
        <v/>
      </c>
      <c r="AO206" s="382" t="str">
        <f t="shared" si="91"/>
        <v/>
      </c>
      <c r="AP206" s="382" t="str">
        <f>IF(E206="","",'1042Bf Données de base trav.'!P202)</f>
        <v/>
      </c>
      <c r="AQ206" s="385">
        <f>IF('1042Bf Données de base trav.'!Y202&gt;0,AG206,0)</f>
        <v>0</v>
      </c>
      <c r="AR206" s="386">
        <f>IF('1042Bf Données de base trav.'!Y202&gt;0,'1042Bf Données de base trav.'!T202,0)</f>
        <v>0</v>
      </c>
      <c r="AS206" s="382" t="str">
        <f t="shared" si="92"/>
        <v/>
      </c>
      <c r="AT206" s="382">
        <f>'1042Bf Données de base trav.'!P202</f>
        <v>0</v>
      </c>
      <c r="AU206" s="382">
        <f t="shared" si="93"/>
        <v>0</v>
      </c>
    </row>
    <row r="207" spans="1:47" s="57" customFormat="1" ht="16.899999999999999" customHeight="1">
      <c r="A207" s="402" t="str">
        <f>IF('1042Bf Données de base trav.'!A203="","",'1042Bf Données de base trav.'!A203)</f>
        <v/>
      </c>
      <c r="B207" s="409" t="str">
        <f>IF('1042Bf Données de base trav.'!B203="","",'1042Bf Données de base trav.'!B203)</f>
        <v/>
      </c>
      <c r="C207" s="403" t="str">
        <f>IF('1042Bf Données de base trav.'!C203="","",'1042Bf Données de base trav.'!C203)</f>
        <v/>
      </c>
      <c r="D207" s="310" t="str">
        <f>IF('1042Bf Données de base trav.'!AJ203="","",'1042Bf Données de base trav.'!AJ203)</f>
        <v/>
      </c>
      <c r="E207" s="306" t="str">
        <f>IF('1042Bf Données de base trav.'!N203="","",'1042Bf Données de base trav.'!N203)</f>
        <v/>
      </c>
      <c r="F207" s="308" t="str">
        <f>IF('1042Bf Données de base trav.'!O203="","",'1042Bf Données de base trav.'!O203)</f>
        <v/>
      </c>
      <c r="G207" s="307" t="str">
        <f>IF('1042Bf Données de base trav.'!P203="","",'1042Bf Données de base trav.'!P203)</f>
        <v/>
      </c>
      <c r="H207" s="311" t="str">
        <f>IF('1042Bf Données de base trav.'!Q203="","",'1042Bf Données de base trav.'!Q203)</f>
        <v/>
      </c>
      <c r="I207" s="312" t="str">
        <f>IF('1042Bf Données de base trav.'!R203="","",'1042Bf Données de base trav.'!R203)</f>
        <v/>
      </c>
      <c r="J207" s="313" t="str">
        <f t="shared" si="77"/>
        <v/>
      </c>
      <c r="K207" s="314" t="str">
        <f t="shared" si="78"/>
        <v/>
      </c>
      <c r="L207" s="315" t="str">
        <f>IF('1042Bf Données de base trav.'!S203="","",'1042Bf Données de base trav.'!S203)</f>
        <v/>
      </c>
      <c r="M207" s="316" t="str">
        <f t="shared" si="94"/>
        <v/>
      </c>
      <c r="N207" s="317" t="str">
        <f t="shared" si="95"/>
        <v/>
      </c>
      <c r="O207" s="318" t="str">
        <f t="shared" si="96"/>
        <v/>
      </c>
      <c r="P207" s="319" t="str">
        <f t="shared" si="97"/>
        <v/>
      </c>
      <c r="Q207" s="309" t="str">
        <f t="shared" si="98"/>
        <v/>
      </c>
      <c r="R207" s="320" t="str">
        <f t="shared" si="99"/>
        <v/>
      </c>
      <c r="S207" s="317" t="str">
        <f t="shared" si="100"/>
        <v/>
      </c>
      <c r="T207" s="315" t="str">
        <f>IF(R207="","",MAX((O207-AR207)*'1042Af Demande'!$B$31,0))</f>
        <v/>
      </c>
      <c r="U207" s="321" t="str">
        <f t="shared" si="101"/>
        <v/>
      </c>
      <c r="V207" s="377"/>
      <c r="W207" s="378"/>
      <c r="X207" s="158" t="str">
        <f>IF('1042Bf Données de base trav.'!M203="","",'1042Bf Données de base trav.'!M203)</f>
        <v/>
      </c>
      <c r="Y207" s="379" t="str">
        <f t="shared" si="79"/>
        <v/>
      </c>
      <c r="Z207" s="380" t="str">
        <f>IF(A207="","",'1042Bf Données de base trav.'!Q203-'1042Bf Données de base trav.'!R203)</f>
        <v/>
      </c>
      <c r="AA207" s="380" t="str">
        <f t="shared" si="80"/>
        <v/>
      </c>
      <c r="AB207" s="381" t="str">
        <f t="shared" si="81"/>
        <v/>
      </c>
      <c r="AC207" s="381" t="str">
        <f t="shared" si="82"/>
        <v/>
      </c>
      <c r="AD207" s="381" t="str">
        <f t="shared" si="83"/>
        <v/>
      </c>
      <c r="AE207" s="382" t="str">
        <f t="shared" si="84"/>
        <v/>
      </c>
      <c r="AF207" s="382" t="str">
        <f>IF(K207="","",K207*AF$8 - MAX('1042Bf Données de base trav.'!S203-M207,0))</f>
        <v/>
      </c>
      <c r="AG207" s="382" t="str">
        <f t="shared" si="85"/>
        <v/>
      </c>
      <c r="AH207" s="382" t="str">
        <f t="shared" si="86"/>
        <v/>
      </c>
      <c r="AI207" s="382" t="str">
        <f t="shared" si="87"/>
        <v/>
      </c>
      <c r="AJ207" s="382" t="str">
        <f>IF(OR($C207="",K207="",O207=""),"",MAX(P207+'1042Bf Données de base trav.'!T203-O207,0))</f>
        <v/>
      </c>
      <c r="AK207" s="382" t="str">
        <f>IF('1042Bf Données de base trav.'!T203="","",'1042Bf Données de base trav.'!T203)</f>
        <v/>
      </c>
      <c r="AL207" s="382" t="str">
        <f t="shared" si="88"/>
        <v/>
      </c>
      <c r="AM207" s="383" t="str">
        <f t="shared" si="89"/>
        <v/>
      </c>
      <c r="AN207" s="384" t="str">
        <f t="shared" si="90"/>
        <v/>
      </c>
      <c r="AO207" s="382" t="str">
        <f t="shared" si="91"/>
        <v/>
      </c>
      <c r="AP207" s="382" t="str">
        <f>IF(E207="","",'1042Bf Données de base trav.'!P203)</f>
        <v/>
      </c>
      <c r="AQ207" s="385">
        <f>IF('1042Bf Données de base trav.'!Y203&gt;0,AG207,0)</f>
        <v>0</v>
      </c>
      <c r="AR207" s="386">
        <f>IF('1042Bf Données de base trav.'!Y203&gt;0,'1042Bf Données de base trav.'!T203,0)</f>
        <v>0</v>
      </c>
      <c r="AS207" s="382" t="str">
        <f t="shared" si="92"/>
        <v/>
      </c>
      <c r="AT207" s="382">
        <f>'1042Bf Données de base trav.'!P203</f>
        <v>0</v>
      </c>
      <c r="AU207" s="382">
        <f t="shared" si="93"/>
        <v>0</v>
      </c>
    </row>
    <row r="208" spans="1:47" s="57" customFormat="1" ht="16.899999999999999" customHeight="1">
      <c r="A208" s="402" t="str">
        <f>IF('1042Bf Données de base trav.'!A204="","",'1042Bf Données de base trav.'!A204)</f>
        <v/>
      </c>
      <c r="B208" s="409" t="str">
        <f>IF('1042Bf Données de base trav.'!B204="","",'1042Bf Données de base trav.'!B204)</f>
        <v/>
      </c>
      <c r="C208" s="403" t="str">
        <f>IF('1042Bf Données de base trav.'!C204="","",'1042Bf Données de base trav.'!C204)</f>
        <v/>
      </c>
      <c r="D208" s="310" t="str">
        <f>IF('1042Bf Données de base trav.'!AJ204="","",'1042Bf Données de base trav.'!AJ204)</f>
        <v/>
      </c>
      <c r="E208" s="306" t="str">
        <f>IF('1042Bf Données de base trav.'!N204="","",'1042Bf Données de base trav.'!N204)</f>
        <v/>
      </c>
      <c r="F208" s="308" t="str">
        <f>IF('1042Bf Données de base trav.'!O204="","",'1042Bf Données de base trav.'!O204)</f>
        <v/>
      </c>
      <c r="G208" s="307" t="str">
        <f>IF('1042Bf Données de base trav.'!P204="","",'1042Bf Données de base trav.'!P204)</f>
        <v/>
      </c>
      <c r="H208" s="311" t="str">
        <f>IF('1042Bf Données de base trav.'!Q204="","",'1042Bf Données de base trav.'!Q204)</f>
        <v/>
      </c>
      <c r="I208" s="312" t="str">
        <f>IF('1042Bf Données de base trav.'!R204="","",'1042Bf Données de base trav.'!R204)</f>
        <v/>
      </c>
      <c r="J208" s="313" t="str">
        <f t="shared" si="77"/>
        <v/>
      </c>
      <c r="K208" s="314" t="str">
        <f t="shared" si="78"/>
        <v/>
      </c>
      <c r="L208" s="315" t="str">
        <f>IF('1042Bf Données de base trav.'!S204="","",'1042Bf Données de base trav.'!S204)</f>
        <v/>
      </c>
      <c r="M208" s="316" t="str">
        <f t="shared" si="94"/>
        <v/>
      </c>
      <c r="N208" s="317" t="str">
        <f t="shared" si="95"/>
        <v/>
      </c>
      <c r="O208" s="318" t="str">
        <f t="shared" si="96"/>
        <v/>
      </c>
      <c r="P208" s="319" t="str">
        <f t="shared" si="97"/>
        <v/>
      </c>
      <c r="Q208" s="309" t="str">
        <f t="shared" si="98"/>
        <v/>
      </c>
      <c r="R208" s="320" t="str">
        <f t="shared" si="99"/>
        <v/>
      </c>
      <c r="S208" s="317" t="str">
        <f t="shared" si="100"/>
        <v/>
      </c>
      <c r="T208" s="315" t="str">
        <f>IF(R208="","",MAX((O208-AR208)*'1042Af Demande'!$B$31,0))</f>
        <v/>
      </c>
      <c r="U208" s="321" t="str">
        <f t="shared" si="101"/>
        <v/>
      </c>
      <c r="V208" s="377"/>
      <c r="W208" s="378"/>
      <c r="X208" s="158" t="str">
        <f>IF('1042Bf Données de base trav.'!M204="","",'1042Bf Données de base trav.'!M204)</f>
        <v/>
      </c>
      <c r="Y208" s="379" t="str">
        <f t="shared" si="79"/>
        <v/>
      </c>
      <c r="Z208" s="380" t="str">
        <f>IF(A208="","",'1042Bf Données de base trav.'!Q204-'1042Bf Données de base trav.'!R204)</f>
        <v/>
      </c>
      <c r="AA208" s="380" t="str">
        <f t="shared" si="80"/>
        <v/>
      </c>
      <c r="AB208" s="381" t="str">
        <f t="shared" si="81"/>
        <v/>
      </c>
      <c r="AC208" s="381" t="str">
        <f t="shared" si="82"/>
        <v/>
      </c>
      <c r="AD208" s="381" t="str">
        <f t="shared" si="83"/>
        <v/>
      </c>
      <c r="AE208" s="382" t="str">
        <f t="shared" si="84"/>
        <v/>
      </c>
      <c r="AF208" s="382" t="str">
        <f>IF(K208="","",K208*AF$8 - MAX('1042Bf Données de base trav.'!S204-M208,0))</f>
        <v/>
      </c>
      <c r="AG208" s="382" t="str">
        <f t="shared" si="85"/>
        <v/>
      </c>
      <c r="AH208" s="382" t="str">
        <f t="shared" si="86"/>
        <v/>
      </c>
      <c r="AI208" s="382" t="str">
        <f t="shared" si="87"/>
        <v/>
      </c>
      <c r="AJ208" s="382" t="str">
        <f>IF(OR($C208="",K208="",O208=""),"",MAX(P208+'1042Bf Données de base trav.'!T204-O208,0))</f>
        <v/>
      </c>
      <c r="AK208" s="382" t="str">
        <f>IF('1042Bf Données de base trav.'!T204="","",'1042Bf Données de base trav.'!T204)</f>
        <v/>
      </c>
      <c r="AL208" s="382" t="str">
        <f t="shared" si="88"/>
        <v/>
      </c>
      <c r="AM208" s="383" t="str">
        <f t="shared" si="89"/>
        <v/>
      </c>
      <c r="AN208" s="384" t="str">
        <f t="shared" si="90"/>
        <v/>
      </c>
      <c r="AO208" s="382" t="str">
        <f t="shared" si="91"/>
        <v/>
      </c>
      <c r="AP208" s="382" t="str">
        <f>IF(E208="","",'1042Bf Données de base trav.'!P204)</f>
        <v/>
      </c>
      <c r="AQ208" s="385">
        <f>IF('1042Bf Données de base trav.'!Y204&gt;0,AG208,0)</f>
        <v>0</v>
      </c>
      <c r="AR208" s="386">
        <f>IF('1042Bf Données de base trav.'!Y204&gt;0,'1042Bf Données de base trav.'!T204,0)</f>
        <v>0</v>
      </c>
      <c r="AS208" s="382" t="str">
        <f t="shared" si="92"/>
        <v/>
      </c>
      <c r="AT208" s="382">
        <f>'1042Bf Données de base trav.'!P204</f>
        <v>0</v>
      </c>
      <c r="AU208" s="382">
        <f t="shared" si="93"/>
        <v>0</v>
      </c>
    </row>
    <row r="209" spans="1:47" s="57" customFormat="1" ht="16.899999999999999" customHeight="1">
      <c r="A209" s="402" t="str">
        <f>IF('1042Bf Données de base trav.'!A205="","",'1042Bf Données de base trav.'!A205)</f>
        <v/>
      </c>
      <c r="B209" s="409" t="str">
        <f>IF('1042Bf Données de base trav.'!B205="","",'1042Bf Données de base trav.'!B205)</f>
        <v/>
      </c>
      <c r="C209" s="403" t="str">
        <f>IF('1042Bf Données de base trav.'!C205="","",'1042Bf Données de base trav.'!C205)</f>
        <v/>
      </c>
      <c r="D209" s="310" t="str">
        <f>IF('1042Bf Données de base trav.'!AJ205="","",'1042Bf Données de base trav.'!AJ205)</f>
        <v/>
      </c>
      <c r="E209" s="306" t="str">
        <f>IF('1042Bf Données de base trav.'!N205="","",'1042Bf Données de base trav.'!N205)</f>
        <v/>
      </c>
      <c r="F209" s="308" t="str">
        <f>IF('1042Bf Données de base trav.'!O205="","",'1042Bf Données de base trav.'!O205)</f>
        <v/>
      </c>
      <c r="G209" s="307" t="str">
        <f>IF('1042Bf Données de base trav.'!P205="","",'1042Bf Données de base trav.'!P205)</f>
        <v/>
      </c>
      <c r="H209" s="311" t="str">
        <f>IF('1042Bf Données de base trav.'!Q205="","",'1042Bf Données de base trav.'!Q205)</f>
        <v/>
      </c>
      <c r="I209" s="312" t="str">
        <f>IF('1042Bf Données de base trav.'!R205="","",'1042Bf Données de base trav.'!R205)</f>
        <v/>
      </c>
      <c r="J209" s="313" t="str">
        <f t="shared" si="77"/>
        <v/>
      </c>
      <c r="K209" s="314" t="str">
        <f t="shared" si="78"/>
        <v/>
      </c>
      <c r="L209" s="315" t="str">
        <f>IF('1042Bf Données de base trav.'!S205="","",'1042Bf Données de base trav.'!S205)</f>
        <v/>
      </c>
      <c r="M209" s="316" t="str">
        <f t="shared" si="94"/>
        <v/>
      </c>
      <c r="N209" s="317" t="str">
        <f t="shared" si="95"/>
        <v/>
      </c>
      <c r="O209" s="318" t="str">
        <f t="shared" si="96"/>
        <v/>
      </c>
      <c r="P209" s="319" t="str">
        <f t="shared" si="97"/>
        <v/>
      </c>
      <c r="Q209" s="309" t="str">
        <f t="shared" si="98"/>
        <v/>
      </c>
      <c r="R209" s="320" t="str">
        <f t="shared" si="99"/>
        <v/>
      </c>
      <c r="S209" s="317" t="str">
        <f t="shared" si="100"/>
        <v/>
      </c>
      <c r="T209" s="315" t="str">
        <f>IF(R209="","",MAX((O209-AR209)*'1042Af Demande'!$B$31,0))</f>
        <v/>
      </c>
      <c r="U209" s="321" t="str">
        <f t="shared" si="101"/>
        <v/>
      </c>
      <c r="V209" s="377"/>
      <c r="W209" s="378"/>
      <c r="X209" s="158" t="str">
        <f>IF('1042Bf Données de base trav.'!M205="","",'1042Bf Données de base trav.'!M205)</f>
        <v/>
      </c>
      <c r="Y209" s="379" t="str">
        <f t="shared" si="79"/>
        <v/>
      </c>
      <c r="Z209" s="380" t="str">
        <f>IF(A209="","",'1042Bf Données de base trav.'!Q205-'1042Bf Données de base trav.'!R205)</f>
        <v/>
      </c>
      <c r="AA209" s="380" t="str">
        <f t="shared" si="80"/>
        <v/>
      </c>
      <c r="AB209" s="381" t="str">
        <f t="shared" si="81"/>
        <v/>
      </c>
      <c r="AC209" s="381" t="str">
        <f t="shared" si="82"/>
        <v/>
      </c>
      <c r="AD209" s="381" t="str">
        <f t="shared" si="83"/>
        <v/>
      </c>
      <c r="AE209" s="382" t="str">
        <f t="shared" si="84"/>
        <v/>
      </c>
      <c r="AF209" s="382" t="str">
        <f>IF(K209="","",K209*AF$8 - MAX('1042Bf Données de base trav.'!S205-M209,0))</f>
        <v/>
      </c>
      <c r="AG209" s="382" t="str">
        <f t="shared" si="85"/>
        <v/>
      </c>
      <c r="AH209" s="382" t="str">
        <f t="shared" si="86"/>
        <v/>
      </c>
      <c r="AI209" s="382" t="str">
        <f t="shared" si="87"/>
        <v/>
      </c>
      <c r="AJ209" s="382" t="str">
        <f>IF(OR($C209="",K209="",O209=""),"",MAX(P209+'1042Bf Données de base trav.'!T205-O209,0))</f>
        <v/>
      </c>
      <c r="AK209" s="382" t="str">
        <f>IF('1042Bf Données de base trav.'!T205="","",'1042Bf Données de base trav.'!T205)</f>
        <v/>
      </c>
      <c r="AL209" s="382" t="str">
        <f t="shared" si="88"/>
        <v/>
      </c>
      <c r="AM209" s="383" t="str">
        <f t="shared" si="89"/>
        <v/>
      </c>
      <c r="AN209" s="384" t="str">
        <f t="shared" si="90"/>
        <v/>
      </c>
      <c r="AO209" s="382" t="str">
        <f t="shared" si="91"/>
        <v/>
      </c>
      <c r="AP209" s="382" t="str">
        <f>IF(E209="","",'1042Bf Données de base trav.'!P205)</f>
        <v/>
      </c>
      <c r="AQ209" s="385">
        <f>IF('1042Bf Données de base trav.'!Y205&gt;0,AG209,0)</f>
        <v>0</v>
      </c>
      <c r="AR209" s="386">
        <f>IF('1042Bf Données de base trav.'!Y205&gt;0,'1042Bf Données de base trav.'!T205,0)</f>
        <v>0</v>
      </c>
      <c r="AS209" s="382" t="str">
        <f t="shared" si="92"/>
        <v/>
      </c>
      <c r="AT209" s="382">
        <f>'1042Bf Données de base trav.'!P205</f>
        <v>0</v>
      </c>
      <c r="AU209" s="382">
        <f t="shared" si="93"/>
        <v>0</v>
      </c>
    </row>
    <row r="210" spans="1:47" s="57" customFormat="1" ht="16.899999999999999" customHeight="1">
      <c r="A210" s="402" t="str">
        <f>IF('1042Bf Données de base trav.'!A206="","",'1042Bf Données de base trav.'!A206)</f>
        <v/>
      </c>
      <c r="B210" s="409" t="str">
        <f>IF('1042Bf Données de base trav.'!B206="","",'1042Bf Données de base trav.'!B206)</f>
        <v/>
      </c>
      <c r="C210" s="403" t="str">
        <f>IF('1042Bf Données de base trav.'!C206="","",'1042Bf Données de base trav.'!C206)</f>
        <v/>
      </c>
      <c r="D210" s="310" t="str">
        <f>IF('1042Bf Données de base trav.'!AJ206="","",'1042Bf Données de base trav.'!AJ206)</f>
        <v/>
      </c>
      <c r="E210" s="306" t="str">
        <f>IF('1042Bf Données de base trav.'!N206="","",'1042Bf Données de base trav.'!N206)</f>
        <v/>
      </c>
      <c r="F210" s="308" t="str">
        <f>IF('1042Bf Données de base trav.'!O206="","",'1042Bf Données de base trav.'!O206)</f>
        <v/>
      </c>
      <c r="G210" s="307" t="str">
        <f>IF('1042Bf Données de base trav.'!P206="","",'1042Bf Données de base trav.'!P206)</f>
        <v/>
      </c>
      <c r="H210" s="311" t="str">
        <f>IF('1042Bf Données de base trav.'!Q206="","",'1042Bf Données de base trav.'!Q206)</f>
        <v/>
      </c>
      <c r="I210" s="312" t="str">
        <f>IF('1042Bf Données de base trav.'!R206="","",'1042Bf Données de base trav.'!R206)</f>
        <v/>
      </c>
      <c r="J210" s="313" t="str">
        <f t="shared" si="77"/>
        <v/>
      </c>
      <c r="K210" s="314" t="str">
        <f t="shared" si="78"/>
        <v/>
      </c>
      <c r="L210" s="315" t="str">
        <f>IF('1042Bf Données de base trav.'!S206="","",'1042Bf Données de base trav.'!S206)</f>
        <v/>
      </c>
      <c r="M210" s="316" t="str">
        <f t="shared" si="94"/>
        <v/>
      </c>
      <c r="N210" s="317" t="str">
        <f t="shared" si="95"/>
        <v/>
      </c>
      <c r="O210" s="318" t="str">
        <f t="shared" si="96"/>
        <v/>
      </c>
      <c r="P210" s="319" t="str">
        <f t="shared" si="97"/>
        <v/>
      </c>
      <c r="Q210" s="309" t="str">
        <f t="shared" si="98"/>
        <v/>
      </c>
      <c r="R210" s="320" t="str">
        <f t="shared" si="99"/>
        <v/>
      </c>
      <c r="S210" s="317" t="str">
        <f t="shared" si="100"/>
        <v/>
      </c>
      <c r="T210" s="315" t="str">
        <f>IF(R210="","",MAX((O210-AR210)*'1042Af Demande'!$B$31,0))</f>
        <v/>
      </c>
      <c r="U210" s="321" t="str">
        <f t="shared" si="101"/>
        <v/>
      </c>
      <c r="V210" s="377"/>
      <c r="W210" s="378"/>
      <c r="X210" s="158" t="str">
        <f>IF('1042Bf Données de base trav.'!M206="","",'1042Bf Données de base trav.'!M206)</f>
        <v/>
      </c>
      <c r="Y210" s="379" t="str">
        <f t="shared" si="79"/>
        <v/>
      </c>
      <c r="Z210" s="380" t="str">
        <f>IF(A210="","",'1042Bf Données de base trav.'!Q206-'1042Bf Données de base trav.'!R206)</f>
        <v/>
      </c>
      <c r="AA210" s="380" t="str">
        <f t="shared" si="80"/>
        <v/>
      </c>
      <c r="AB210" s="381" t="str">
        <f t="shared" si="81"/>
        <v/>
      </c>
      <c r="AC210" s="381" t="str">
        <f t="shared" si="82"/>
        <v/>
      </c>
      <c r="AD210" s="381" t="str">
        <f t="shared" si="83"/>
        <v/>
      </c>
      <c r="AE210" s="382" t="str">
        <f t="shared" si="84"/>
        <v/>
      </c>
      <c r="AF210" s="382" t="str">
        <f>IF(K210="","",K210*AF$8 - MAX('1042Bf Données de base trav.'!S206-M210,0))</f>
        <v/>
      </c>
      <c r="AG210" s="382" t="str">
        <f t="shared" si="85"/>
        <v/>
      </c>
      <c r="AH210" s="382" t="str">
        <f t="shared" si="86"/>
        <v/>
      </c>
      <c r="AI210" s="382" t="str">
        <f t="shared" si="87"/>
        <v/>
      </c>
      <c r="AJ210" s="382" t="str">
        <f>IF(OR($C210="",K210="",O210=""),"",MAX(P210+'1042Bf Données de base trav.'!T206-O210,0))</f>
        <v/>
      </c>
      <c r="AK210" s="382" t="str">
        <f>IF('1042Bf Données de base trav.'!T206="","",'1042Bf Données de base trav.'!T206)</f>
        <v/>
      </c>
      <c r="AL210" s="382" t="str">
        <f t="shared" si="88"/>
        <v/>
      </c>
      <c r="AM210" s="383" t="str">
        <f t="shared" si="89"/>
        <v/>
      </c>
      <c r="AN210" s="384" t="str">
        <f t="shared" si="90"/>
        <v/>
      </c>
      <c r="AO210" s="382" t="str">
        <f t="shared" si="91"/>
        <v/>
      </c>
      <c r="AP210" s="382" t="str">
        <f>IF(E210="","",'1042Bf Données de base trav.'!P206)</f>
        <v/>
      </c>
      <c r="AQ210" s="385">
        <f>IF('1042Bf Données de base trav.'!Y206&gt;0,AG210,0)</f>
        <v>0</v>
      </c>
      <c r="AR210" s="386">
        <f>IF('1042Bf Données de base trav.'!Y206&gt;0,'1042Bf Données de base trav.'!T206,0)</f>
        <v>0</v>
      </c>
      <c r="AS210" s="382" t="str">
        <f t="shared" si="92"/>
        <v/>
      </c>
      <c r="AT210" s="382">
        <f>'1042Bf Données de base trav.'!P206</f>
        <v>0</v>
      </c>
      <c r="AU210" s="382">
        <f t="shared" si="93"/>
        <v>0</v>
      </c>
    </row>
    <row r="211" spans="1:47" s="57" customFormat="1" ht="16.899999999999999" customHeight="1" thickBot="1">
      <c r="A211" s="410" t="str">
        <f>IF('1042Bf Données de base trav.'!A207="","",'1042Bf Données de base trav.'!A207)</f>
        <v/>
      </c>
      <c r="B211" s="411" t="str">
        <f>IF('1042Bf Données de base trav.'!B207="","",'1042Bf Données de base trav.'!B207)</f>
        <v/>
      </c>
      <c r="C211" s="412" t="str">
        <f>IF('1042Bf Données de base trav.'!C207="","",'1042Bf Données de base trav.'!C207)</f>
        <v/>
      </c>
      <c r="D211" s="310" t="str">
        <f>IF('1042Bf Données de base trav.'!AJ207="","",'1042Bf Données de base trav.'!AJ207)</f>
        <v/>
      </c>
      <c r="E211" s="413" t="str">
        <f>IF('1042Bf Données de base trav.'!N207="","",'1042Bf Données de base trav.'!N207)</f>
        <v/>
      </c>
      <c r="F211" s="322" t="str">
        <f>IF('1042Bf Données de base trav.'!O207="","",'1042Bf Données de base trav.'!O207)</f>
        <v/>
      </c>
      <c r="G211" s="414" t="str">
        <f>IF('1042Bf Données de base trav.'!P207="","",'1042Bf Données de base trav.'!P207)</f>
        <v/>
      </c>
      <c r="H211" s="415" t="str">
        <f>IF('1042Bf Données de base trav.'!Q207="","",'1042Bf Données de base trav.'!Q207)</f>
        <v/>
      </c>
      <c r="I211" s="416" t="str">
        <f>IF('1042Bf Données de base trav.'!R207="","",'1042Bf Données de base trav.'!R207)</f>
        <v/>
      </c>
      <c r="J211" s="417" t="str">
        <f t="shared" si="77"/>
        <v/>
      </c>
      <c r="K211" s="418" t="str">
        <f t="shared" si="78"/>
        <v/>
      </c>
      <c r="L211" s="322" t="str">
        <f>IF('1042Bf Données de base trav.'!S207="","",'1042Bf Données de base trav.'!S207)</f>
        <v/>
      </c>
      <c r="M211" s="323" t="str">
        <f t="shared" si="94"/>
        <v/>
      </c>
      <c r="N211" s="324" t="str">
        <f t="shared" si="95"/>
        <v/>
      </c>
      <c r="O211" s="325" t="str">
        <f t="shared" si="96"/>
        <v/>
      </c>
      <c r="P211" s="326" t="str">
        <f t="shared" si="97"/>
        <v/>
      </c>
      <c r="Q211" s="387" t="str">
        <f t="shared" si="98"/>
        <v/>
      </c>
      <c r="R211" s="327" t="str">
        <f t="shared" si="99"/>
        <v/>
      </c>
      <c r="S211" s="324" t="str">
        <f t="shared" si="100"/>
        <v/>
      </c>
      <c r="T211" s="322" t="str">
        <f>IF(R211="","",MAX((O211-AR211)*'1042Af Demande'!$B$31,0))</f>
        <v/>
      </c>
      <c r="U211" s="328" t="str">
        <f t="shared" si="101"/>
        <v/>
      </c>
      <c r="V211" s="377"/>
      <c r="W211" s="378"/>
      <c r="X211" s="158" t="str">
        <f>IF('1042Bf Données de base trav.'!M207="","",'1042Bf Données de base trav.'!M207)</f>
        <v/>
      </c>
      <c r="Y211" s="379" t="str">
        <f t="shared" si="79"/>
        <v/>
      </c>
      <c r="Z211" s="380" t="str">
        <f>IF(A211="","",'1042Bf Données de base trav.'!Q207-'1042Bf Données de base trav.'!R207)</f>
        <v/>
      </c>
      <c r="AA211" s="380" t="str">
        <f t="shared" si="80"/>
        <v/>
      </c>
      <c r="AB211" s="381" t="str">
        <f t="shared" si="81"/>
        <v/>
      </c>
      <c r="AC211" s="381" t="str">
        <f t="shared" si="82"/>
        <v/>
      </c>
      <c r="AD211" s="381" t="str">
        <f t="shared" si="83"/>
        <v/>
      </c>
      <c r="AE211" s="382" t="str">
        <f t="shared" si="84"/>
        <v/>
      </c>
      <c r="AF211" s="382" t="str">
        <f>IF(K211="","",K211*AF$8 - MAX('1042Bf Données de base trav.'!S207-M211,0))</f>
        <v/>
      </c>
      <c r="AG211" s="382" t="str">
        <f t="shared" si="85"/>
        <v/>
      </c>
      <c r="AH211" s="382" t="str">
        <f t="shared" si="86"/>
        <v/>
      </c>
      <c r="AI211" s="382" t="str">
        <f t="shared" si="87"/>
        <v/>
      </c>
      <c r="AJ211" s="382" t="str">
        <f>IF(OR($C211="",K211="",O211=""),"",MAX(P211+'1042Bf Données de base trav.'!T207-O211,0))</f>
        <v/>
      </c>
      <c r="AK211" s="382" t="str">
        <f>IF('1042Bf Données de base trav.'!T207="","",'1042Bf Données de base trav.'!T207)</f>
        <v/>
      </c>
      <c r="AL211" s="382" t="str">
        <f t="shared" si="88"/>
        <v/>
      </c>
      <c r="AM211" s="383" t="str">
        <f t="shared" si="89"/>
        <v/>
      </c>
      <c r="AN211" s="384" t="str">
        <f t="shared" si="90"/>
        <v/>
      </c>
      <c r="AO211" s="382" t="str">
        <f t="shared" si="91"/>
        <v/>
      </c>
      <c r="AP211" s="382" t="str">
        <f>IF(E211="","",'1042Bf Données de base trav.'!P207)</f>
        <v/>
      </c>
      <c r="AQ211" s="385">
        <f>IF('1042Bf Données de base trav.'!Y207&gt;0,AG211,0)</f>
        <v>0</v>
      </c>
      <c r="AR211" s="386">
        <f>IF('1042Bf Données de base trav.'!Y207&gt;0,'1042Bf Données de base trav.'!T207,0)</f>
        <v>0</v>
      </c>
      <c r="AS211" s="382" t="str">
        <f t="shared" si="92"/>
        <v/>
      </c>
      <c r="AT211" s="382">
        <f>'1042Bf Données de base trav.'!P207</f>
        <v>0</v>
      </c>
      <c r="AU211" s="382">
        <f t="shared" si="93"/>
        <v>0</v>
      </c>
    </row>
    <row r="212" spans="1:47"/>
  </sheetData>
  <sheetProtection algorithmName="SHA-512" hashValue="gVjejmgQ+TzsupHOviNkj81InDK3P7NLzdt88MMOzPKHjfVhIxW2VBNilYmf5SSJmayr6eERK8F1YNUmA1+DRA==" saltValue="JBPpEQVelJX8oW/zY3/u3g==" spinCount="100000" sheet="1" selectLockedCells="1" selectUnlockedCells="1"/>
  <mergeCells count="17">
    <mergeCell ref="T9:T10"/>
    <mergeCell ref="U9:U10"/>
    <mergeCell ref="O9:P9"/>
    <mergeCell ref="Q9:Q10"/>
    <mergeCell ref="L9:L10"/>
    <mergeCell ref="R9:R10"/>
    <mergeCell ref="S9:S10"/>
    <mergeCell ref="K9:K10"/>
    <mergeCell ref="C1:D1"/>
    <mergeCell ref="C2:D2"/>
    <mergeCell ref="M9:M10"/>
    <mergeCell ref="N9:N10"/>
    <mergeCell ref="D9:D10"/>
    <mergeCell ref="E9:E10"/>
    <mergeCell ref="F9:F10"/>
    <mergeCell ref="G9:G10"/>
    <mergeCell ref="H9:J9"/>
  </mergeCells>
  <conditionalFormatting sqref="T6">
    <cfRule type="expression" dxfId="8" priority="114" stopIfTrue="1">
      <formula>OR(AO6="")</formula>
    </cfRule>
  </conditionalFormatting>
  <conditionalFormatting sqref="A12:C211">
    <cfRule type="cellIs" dxfId="7" priority="38" operator="between">
      <formula>0</formula>
      <formula>9999999999</formula>
    </cfRule>
  </conditionalFormatting>
  <conditionalFormatting sqref="N12:N211">
    <cfRule type="cellIs" dxfId="6" priority="16" stopIfTrue="1" operator="lessThan">
      <formula>0</formula>
    </cfRule>
  </conditionalFormatting>
  <conditionalFormatting sqref="A12:C211">
    <cfRule type="cellIs" dxfId="5" priority="10" operator="between">
      <formula>7560000000000</formula>
      <formula>7569999999999</formula>
    </cfRule>
  </conditionalFormatting>
  <conditionalFormatting sqref="H12:J211">
    <cfRule type="expression" dxfId="4" priority="202">
      <formula>AND(XFA9&lt;&gt;"",OR(H12&gt;20,H12&lt;-20))</formula>
    </cfRule>
  </conditionalFormatting>
  <conditionalFormatting sqref="A11:C11">
    <cfRule type="cellIs" dxfId="3" priority="3" operator="between">
      <formula>0</formula>
      <formula>9999999999</formula>
    </cfRule>
  </conditionalFormatting>
  <conditionalFormatting sqref="N11">
    <cfRule type="cellIs" dxfId="2" priority="2" stopIfTrue="1" operator="lessThan">
      <formula>0</formula>
    </cfRule>
  </conditionalFormatting>
  <conditionalFormatting sqref="H11:J11">
    <cfRule type="expression" dxfId="1" priority="4">
      <formula>AND(XFA9&lt;&gt;"",OR(H11&gt;20,H11&lt;-20))</formula>
    </cfRule>
  </conditionalFormatting>
  <conditionalFormatting sqref="A11">
    <cfRule type="cellIs" dxfId="0" priority="1" operator="between">
      <formula>7560000000000</formula>
      <formula>7569999999999</formula>
    </cfRule>
  </conditionalFormatting>
  <dataValidations disablePrompts="1" count="1">
    <dataValidation type="custom" allowBlank="1" showInputMessage="1" showErrorMessage="1" sqref="J12:J211">
      <formula1>IF(J12&gt;20,20,J12)</formula1>
    </dataValidation>
  </dataValidations>
  <pageMargins left="0.19685039370078741" right="0.19685039370078741" top="0.78740157480314965" bottom="0.59055118110236227" header="0.31496062992125984" footer="0.31496062992125984"/>
  <pageSetup paperSize="9" scale="54" fitToHeight="0" orientation="landscape" horizontalDpi="300" verticalDpi="300" r:id="rId1"/>
  <headerFooter>
    <oddHeader>&amp;C&amp;"Arial,Fett"&amp;28Données de base des travailleurs</oddHeader>
    <oddFooter>&amp;L&amp;F / &amp;A / 06.2024&amp;RPage &amp;P /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63"/>
  <sheetViews>
    <sheetView topLeftCell="A10" zoomScaleNormal="100" workbookViewId="0">
      <selection activeCell="H30" sqref="H30"/>
    </sheetView>
  </sheetViews>
  <sheetFormatPr baseColWidth="10" defaultColWidth="9.140625" defaultRowHeight="15"/>
  <cols>
    <col min="1" max="1" width="11" style="12" customWidth="1"/>
    <col min="2" max="2" width="10.7109375" style="13" customWidth="1"/>
    <col min="3" max="3" width="13.28515625" style="14" customWidth="1"/>
    <col min="4" max="4" width="11.42578125" style="17" customWidth="1"/>
    <col min="5" max="5" width="4.7109375" style="2" customWidth="1"/>
    <col min="6" max="6" width="33.85546875" style="2" customWidth="1"/>
    <col min="7" max="7" width="7.85546875" style="2" customWidth="1"/>
    <col min="8" max="8" width="10.5703125" style="2" customWidth="1"/>
    <col min="9" max="9" width="4.7109375" style="2" customWidth="1"/>
    <col min="10" max="10" width="25.7109375" style="2" customWidth="1"/>
    <col min="11" max="11" width="12.7109375" style="2" customWidth="1"/>
    <col min="12" max="12" width="4.7109375" style="2" customWidth="1"/>
    <col min="13" max="13" width="25" style="4" customWidth="1"/>
    <col min="14" max="14" width="66.140625" style="5" customWidth="1"/>
    <col min="15" max="16384" width="9.140625" style="2"/>
  </cols>
  <sheetData>
    <row r="1" spans="1:18" s="88" customFormat="1">
      <c r="A1" s="87" t="str">
        <f>Übersetzungstexte!A316</f>
        <v>Datum</v>
      </c>
      <c r="B1" s="87" t="str">
        <f>Übersetzungstexte!A319</f>
        <v>Arbeitstage</v>
      </c>
      <c r="C1" s="87" t="str">
        <f>Übersetzungstexte!A322</f>
        <v>Max. massgeb.</v>
      </c>
      <c r="D1" s="87" t="str">
        <f>Übersetzungstexte!A325</f>
        <v>Beitragssatz</v>
      </c>
      <c r="F1" s="88" t="s">
        <v>229</v>
      </c>
      <c r="M1" s="60"/>
      <c r="N1" s="18"/>
      <c r="O1" s="60"/>
      <c r="P1" s="60"/>
      <c r="Q1" s="60"/>
      <c r="R1" s="60"/>
    </row>
    <row r="2" spans="1:18" s="88" customFormat="1">
      <c r="A2" s="87" t="str">
        <f>Übersetzungstexte!A317</f>
        <v>Gültig ab</v>
      </c>
      <c r="B2" s="87" t="str">
        <f>Übersetzungstexte!A320</f>
        <v>pro jahr</v>
      </c>
      <c r="C2" s="87" t="str">
        <f>Übersetzungstexte!A323</f>
        <v>Verdienst</v>
      </c>
      <c r="D2" s="87"/>
      <c r="F2" s="88" t="s">
        <v>230</v>
      </c>
      <c r="M2" s="60"/>
      <c r="N2" s="18"/>
      <c r="O2" s="60"/>
      <c r="P2" s="60"/>
      <c r="Q2" s="60"/>
      <c r="R2" s="60"/>
    </row>
    <row r="3" spans="1:18" ht="12.75" customHeight="1">
      <c r="A3" s="12">
        <v>30682</v>
      </c>
      <c r="B3" s="13">
        <v>261</v>
      </c>
      <c r="C3" s="14">
        <v>5800</v>
      </c>
      <c r="D3" s="15">
        <v>5.2999999999999999E-2</v>
      </c>
      <c r="F3" s="86" t="s">
        <v>231</v>
      </c>
      <c r="J3" s="1"/>
      <c r="O3" s="4"/>
      <c r="P3" s="4"/>
      <c r="Q3" s="4"/>
      <c r="R3" s="4"/>
    </row>
    <row r="4" spans="1:18">
      <c r="A4" s="12">
        <v>31778</v>
      </c>
      <c r="B4" s="13">
        <v>261</v>
      </c>
      <c r="C4" s="14">
        <v>6800</v>
      </c>
      <c r="D4" s="15">
        <v>5.2999999999999999E-2</v>
      </c>
      <c r="F4" s="86" t="s">
        <v>232</v>
      </c>
      <c r="J4" s="1"/>
      <c r="O4" s="4"/>
      <c r="P4" s="4"/>
      <c r="Q4" s="4"/>
      <c r="R4" s="4"/>
    </row>
    <row r="5" spans="1:18">
      <c r="A5" s="12">
        <v>32143</v>
      </c>
      <c r="B5" s="13">
        <v>261</v>
      </c>
      <c r="C5" s="14">
        <v>6800</v>
      </c>
      <c r="D5" s="15">
        <v>5.3499999999999999E-2</v>
      </c>
      <c r="J5" s="1"/>
      <c r="O5" s="4"/>
      <c r="P5" s="4"/>
      <c r="Q5" s="4"/>
      <c r="R5" s="4"/>
    </row>
    <row r="6" spans="1:18">
      <c r="A6" s="12">
        <v>32509</v>
      </c>
      <c r="B6" s="13">
        <v>260</v>
      </c>
      <c r="C6" s="14">
        <v>6800</v>
      </c>
      <c r="D6" s="15">
        <v>5.3499999999999999E-2</v>
      </c>
      <c r="F6" s="88" t="s">
        <v>233</v>
      </c>
      <c r="O6" s="4"/>
      <c r="P6" s="4"/>
      <c r="Q6" s="4"/>
      <c r="R6" s="4"/>
    </row>
    <row r="7" spans="1:18">
      <c r="A7" s="12">
        <v>32874</v>
      </c>
      <c r="B7" s="13">
        <v>261</v>
      </c>
      <c r="C7" s="14">
        <v>6800</v>
      </c>
      <c r="D7" s="15">
        <v>5.2499999999999998E-2</v>
      </c>
      <c r="F7" s="88" t="s">
        <v>234</v>
      </c>
      <c r="O7" s="4"/>
      <c r="P7" s="4"/>
      <c r="Q7" s="4"/>
      <c r="R7" s="4"/>
    </row>
    <row r="8" spans="1:18">
      <c r="A8" s="12">
        <v>33239</v>
      </c>
      <c r="B8" s="13">
        <v>261</v>
      </c>
      <c r="C8" s="14">
        <v>8100</v>
      </c>
      <c r="D8" s="15">
        <v>5.2499999999999998E-2</v>
      </c>
      <c r="F8" s="2" t="s">
        <v>235</v>
      </c>
      <c r="O8" s="4"/>
      <c r="P8" s="4"/>
      <c r="Q8" s="4"/>
      <c r="R8" s="4"/>
    </row>
    <row r="9" spans="1:18" ht="12.75" customHeight="1">
      <c r="A9" s="12">
        <v>33604</v>
      </c>
      <c r="B9" s="13">
        <v>262</v>
      </c>
      <c r="C9" s="14">
        <v>8100</v>
      </c>
      <c r="D9" s="15">
        <v>5.2499999999999998E-2</v>
      </c>
      <c r="F9" s="2" t="s">
        <v>236</v>
      </c>
      <c r="J9" s="4" t="str">
        <f>Übersetzungstexte!A363</f>
        <v>Schutzwort:</v>
      </c>
      <c r="K9" s="2" t="s">
        <v>237</v>
      </c>
      <c r="O9" s="4"/>
      <c r="P9" s="4"/>
      <c r="Q9" s="4"/>
      <c r="R9" s="4"/>
    </row>
    <row r="10" spans="1:18">
      <c r="A10" s="12">
        <v>33970</v>
      </c>
      <c r="B10" s="13">
        <v>261</v>
      </c>
      <c r="C10" s="14">
        <v>8100</v>
      </c>
      <c r="D10" s="15">
        <v>6.0499999999999998E-2</v>
      </c>
      <c r="F10" s="2" t="s">
        <v>238</v>
      </c>
      <c r="O10" s="4"/>
      <c r="P10" s="4"/>
      <c r="Q10" s="4"/>
      <c r="R10" s="4"/>
    </row>
    <row r="11" spans="1:18">
      <c r="A11" s="12">
        <v>34335</v>
      </c>
      <c r="B11" s="13">
        <v>260</v>
      </c>
      <c r="C11" s="14">
        <v>8100</v>
      </c>
      <c r="D11" s="15">
        <v>6.0499999999999998E-2</v>
      </c>
      <c r="F11" s="2" t="s">
        <v>239</v>
      </c>
      <c r="J11" s="4" t="str">
        <f>Übersetzungstexte!A364</f>
        <v>AHV-Pflicht ab:</v>
      </c>
      <c r="K11" s="2">
        <v>18</v>
      </c>
      <c r="O11" s="4"/>
      <c r="P11" s="4"/>
      <c r="Q11" s="4"/>
      <c r="R11" s="4"/>
    </row>
    <row r="12" spans="1:18">
      <c r="A12" s="12">
        <v>34700</v>
      </c>
      <c r="B12" s="13">
        <v>260</v>
      </c>
      <c r="C12" s="14">
        <v>8100</v>
      </c>
      <c r="D12" s="15">
        <v>6.5500000000000003E-2</v>
      </c>
      <c r="F12" s="2" t="s">
        <v>136</v>
      </c>
      <c r="O12" s="4"/>
      <c r="P12" s="4"/>
      <c r="Q12" s="4"/>
      <c r="R12" s="4"/>
    </row>
    <row r="13" spans="1:18">
      <c r="A13" s="12">
        <v>35065</v>
      </c>
      <c r="B13" s="13">
        <v>262</v>
      </c>
      <c r="C13" s="14">
        <v>8100</v>
      </c>
      <c r="D13" s="15">
        <v>6.5500000000000003E-2</v>
      </c>
      <c r="F13" s="2" t="s">
        <v>240</v>
      </c>
      <c r="J13" s="2" t="str">
        <f>Übersetzungstexte!A365</f>
        <v>Version:</v>
      </c>
      <c r="K13" s="12">
        <v>44100</v>
      </c>
      <c r="O13" s="4"/>
      <c r="P13" s="4"/>
      <c r="Q13" s="4"/>
      <c r="R13" s="4"/>
    </row>
    <row r="14" spans="1:18">
      <c r="A14" s="12">
        <v>35431</v>
      </c>
      <c r="B14" s="13">
        <v>261</v>
      </c>
      <c r="C14" s="14">
        <v>8100</v>
      </c>
      <c r="D14" s="15">
        <v>6.5500000000000003E-2</v>
      </c>
      <c r="F14" s="2" t="s">
        <v>241</v>
      </c>
      <c r="O14" s="4"/>
      <c r="P14" s="4"/>
      <c r="Q14" s="4"/>
      <c r="R14" s="4"/>
    </row>
    <row r="15" spans="1:18">
      <c r="A15" s="12">
        <v>35796</v>
      </c>
      <c r="B15" s="13">
        <v>261</v>
      </c>
      <c r="C15" s="14">
        <v>8100</v>
      </c>
      <c r="D15" s="15">
        <v>6.5500000000000003E-2</v>
      </c>
      <c r="F15" s="2" t="s">
        <v>242</v>
      </c>
      <c r="J15" s="7" t="str">
        <f>Übersetzungstexte!A366</f>
        <v>TCRD (0=nein, 1=ja):</v>
      </c>
      <c r="K15" s="2">
        <v>0</v>
      </c>
      <c r="O15" s="4"/>
      <c r="P15" s="4"/>
      <c r="Q15" s="4"/>
      <c r="R15" s="4"/>
    </row>
    <row r="16" spans="1:18">
      <c r="A16" s="12">
        <v>36161</v>
      </c>
      <c r="B16" s="13">
        <v>261</v>
      </c>
      <c r="C16" s="14">
        <v>8100</v>
      </c>
      <c r="D16" s="15">
        <v>6.5500000000000003E-2</v>
      </c>
      <c r="F16" s="2" t="s">
        <v>243</v>
      </c>
      <c r="J16" s="7" t="str">
        <f>Übersetzungstexte!A367</f>
        <v>TCRD erste Zeile:</v>
      </c>
      <c r="K16" s="2">
        <v>27</v>
      </c>
      <c r="O16" s="4"/>
      <c r="P16" s="4"/>
      <c r="Q16" s="4"/>
      <c r="R16" s="4"/>
    </row>
    <row r="17" spans="1:18" ht="12.75" customHeight="1">
      <c r="A17" s="12">
        <v>36526</v>
      </c>
      <c r="B17" s="13">
        <v>260</v>
      </c>
      <c r="C17" s="14">
        <v>8900</v>
      </c>
      <c r="D17" s="15">
        <v>6.5500000000000003E-2</v>
      </c>
      <c r="J17" s="7" t="str">
        <f>Übersetzungstexte!A368</f>
        <v>TCRD letzte Zeile:</v>
      </c>
      <c r="K17" s="2">
        <v>29</v>
      </c>
      <c r="O17" s="4"/>
      <c r="P17" s="4"/>
      <c r="Q17" s="4"/>
      <c r="R17" s="4"/>
    </row>
    <row r="18" spans="1:18">
      <c r="A18" s="12">
        <v>36892</v>
      </c>
      <c r="B18" s="13">
        <v>261</v>
      </c>
      <c r="C18" s="14">
        <v>8900</v>
      </c>
      <c r="D18" s="15">
        <v>6.5500000000000003E-2</v>
      </c>
      <c r="O18" s="4"/>
      <c r="P18" s="4"/>
      <c r="Q18" s="4"/>
      <c r="R18" s="4"/>
    </row>
    <row r="19" spans="1:18">
      <c r="A19" s="12">
        <v>37257</v>
      </c>
      <c r="B19" s="13">
        <v>261</v>
      </c>
      <c r="C19" s="14">
        <v>8900</v>
      </c>
      <c r="D19" s="15">
        <v>6.5500000000000003E-2</v>
      </c>
      <c r="F19" s="2" t="s">
        <v>244</v>
      </c>
      <c r="O19" s="4"/>
      <c r="P19" s="4"/>
      <c r="Q19" s="4"/>
      <c r="R19" s="4"/>
    </row>
    <row r="20" spans="1:18">
      <c r="A20" s="12">
        <v>37622</v>
      </c>
      <c r="B20" s="13">
        <v>261</v>
      </c>
      <c r="C20" s="14">
        <v>8900</v>
      </c>
      <c r="D20" s="15">
        <v>6.3E-2</v>
      </c>
      <c r="F20" s="2">
        <v>0</v>
      </c>
      <c r="J20" s="1"/>
      <c r="O20" s="4"/>
      <c r="P20" s="4"/>
      <c r="Q20" s="4"/>
      <c r="R20" s="4"/>
    </row>
    <row r="21" spans="1:18">
      <c r="A21" s="12">
        <v>37987</v>
      </c>
      <c r="B21" s="13">
        <v>262</v>
      </c>
      <c r="C21" s="14">
        <v>8900</v>
      </c>
      <c r="D21" s="15">
        <v>6.0499999999999998E-2</v>
      </c>
      <c r="F21" s="2">
        <v>1</v>
      </c>
      <c r="J21" s="1"/>
      <c r="O21" s="4"/>
      <c r="P21" s="4"/>
      <c r="Q21" s="4"/>
      <c r="R21" s="4"/>
    </row>
    <row r="22" spans="1:18" ht="12.75" customHeight="1">
      <c r="A22" s="12">
        <v>38353</v>
      </c>
      <c r="B22" s="13">
        <v>260</v>
      </c>
      <c r="C22" s="14">
        <v>8900</v>
      </c>
      <c r="D22" s="15">
        <v>6.0499999999999998E-2</v>
      </c>
      <c r="F22" s="2">
        <v>2</v>
      </c>
      <c r="J22" s="1"/>
      <c r="O22" s="4"/>
      <c r="P22" s="4"/>
      <c r="Q22" s="4"/>
      <c r="R22" s="4"/>
    </row>
    <row r="23" spans="1:18">
      <c r="A23" s="12">
        <v>38718</v>
      </c>
      <c r="B23" s="13">
        <v>260</v>
      </c>
      <c r="C23" s="14">
        <v>8900</v>
      </c>
      <c r="D23" s="15">
        <v>6.0499999999999998E-2</v>
      </c>
      <c r="F23" s="2">
        <v>3</v>
      </c>
      <c r="J23" s="1"/>
      <c r="O23" s="4"/>
      <c r="P23" s="4"/>
      <c r="Q23" s="4"/>
      <c r="R23" s="4"/>
    </row>
    <row r="24" spans="1:18">
      <c r="A24" s="12">
        <v>39083</v>
      </c>
      <c r="B24" s="13">
        <v>261</v>
      </c>
      <c r="C24" s="14">
        <v>8900</v>
      </c>
      <c r="D24" s="15">
        <v>6.0499999999999998E-2</v>
      </c>
      <c r="J24" s="1"/>
      <c r="O24" s="4"/>
      <c r="P24" s="4"/>
      <c r="Q24" s="4"/>
      <c r="R24" s="4"/>
    </row>
    <row r="25" spans="1:18">
      <c r="A25" s="12">
        <v>39448</v>
      </c>
      <c r="B25" s="13">
        <v>262</v>
      </c>
      <c r="C25" s="14">
        <v>10500</v>
      </c>
      <c r="D25" s="15">
        <v>6.0499999999999998E-2</v>
      </c>
      <c r="F25" s="88" t="s">
        <v>233</v>
      </c>
      <c r="O25" s="4"/>
      <c r="P25" s="4"/>
      <c r="Q25" s="4"/>
      <c r="R25" s="4"/>
    </row>
    <row r="26" spans="1:18">
      <c r="A26" s="12">
        <v>39814</v>
      </c>
      <c r="B26" s="13">
        <v>261</v>
      </c>
      <c r="C26" s="14">
        <v>10500</v>
      </c>
      <c r="D26" s="15">
        <v>6.0499999999999998E-2</v>
      </c>
      <c r="F26" s="88" t="s">
        <v>614</v>
      </c>
      <c r="O26" s="4"/>
      <c r="P26" s="4"/>
      <c r="Q26" s="4"/>
      <c r="R26" s="4"/>
    </row>
    <row r="27" spans="1:18">
      <c r="A27" s="12">
        <v>40544</v>
      </c>
      <c r="B27" s="13">
        <v>260</v>
      </c>
      <c r="C27" s="14">
        <v>10500</v>
      </c>
      <c r="D27" s="15">
        <v>6.25E-2</v>
      </c>
      <c r="F27" s="2" t="s">
        <v>615</v>
      </c>
      <c r="O27" s="4"/>
      <c r="P27" s="4"/>
      <c r="Q27" s="4"/>
      <c r="R27" s="4"/>
    </row>
    <row r="28" spans="1:18">
      <c r="A28" s="12">
        <v>40909</v>
      </c>
      <c r="B28" s="13">
        <v>261</v>
      </c>
      <c r="C28" s="14">
        <v>10500</v>
      </c>
      <c r="D28" s="15">
        <v>6.25E-2</v>
      </c>
      <c r="F28" s="2" t="s">
        <v>616</v>
      </c>
      <c r="O28" s="4"/>
      <c r="P28" s="4"/>
      <c r="Q28" s="4"/>
      <c r="R28" s="4"/>
    </row>
    <row r="29" spans="1:18">
      <c r="A29" s="12">
        <v>42370</v>
      </c>
      <c r="B29" s="13">
        <v>261</v>
      </c>
      <c r="C29" s="14">
        <v>12350</v>
      </c>
      <c r="D29" s="15">
        <v>6.225E-2</v>
      </c>
      <c r="F29" s="2" t="s">
        <v>617</v>
      </c>
      <c r="O29" s="4"/>
      <c r="P29" s="4"/>
      <c r="Q29" s="4"/>
      <c r="R29" s="4"/>
    </row>
    <row r="30" spans="1:18">
      <c r="A30" s="12">
        <v>42736</v>
      </c>
      <c r="B30" s="13">
        <v>260</v>
      </c>
      <c r="C30" s="14">
        <v>12350</v>
      </c>
      <c r="D30" s="15">
        <v>6.225E-2</v>
      </c>
      <c r="F30" s="2" t="s">
        <v>618</v>
      </c>
      <c r="O30" s="4"/>
      <c r="P30" s="4"/>
      <c r="Q30" s="4"/>
      <c r="R30" s="4"/>
    </row>
    <row r="31" spans="1:18">
      <c r="A31" s="12">
        <v>43101</v>
      </c>
      <c r="B31" s="13">
        <v>261</v>
      </c>
      <c r="C31" s="14">
        <v>12350</v>
      </c>
      <c r="D31" s="15">
        <v>6.225E-2</v>
      </c>
      <c r="F31" s="2" t="s">
        <v>619</v>
      </c>
      <c r="O31" s="4"/>
      <c r="P31" s="4"/>
      <c r="Q31" s="4"/>
      <c r="R31" s="4"/>
    </row>
    <row r="32" spans="1:18" ht="12.75" customHeight="1">
      <c r="A32" s="12">
        <v>43466</v>
      </c>
      <c r="B32" s="13">
        <v>261</v>
      </c>
      <c r="C32" s="14">
        <v>12350</v>
      </c>
      <c r="D32" s="15">
        <v>6.225E-2</v>
      </c>
      <c r="F32" s="2" t="s">
        <v>620</v>
      </c>
      <c r="O32" s="3"/>
      <c r="P32" s="3"/>
      <c r="Q32" s="4"/>
      <c r="R32" s="4"/>
    </row>
    <row r="33" spans="1:20" ht="12.75" customHeight="1">
      <c r="A33" s="12">
        <v>43831</v>
      </c>
      <c r="B33" s="13">
        <v>262</v>
      </c>
      <c r="C33" s="14">
        <v>12350</v>
      </c>
      <c r="D33" s="15">
        <v>6.3750000000000001E-2</v>
      </c>
      <c r="F33" s="2" t="s">
        <v>621</v>
      </c>
      <c r="O33" s="3"/>
      <c r="P33" s="3"/>
      <c r="Q33" s="3"/>
      <c r="R33" s="4"/>
    </row>
    <row r="34" spans="1:20">
      <c r="A34" s="12">
        <v>44197</v>
      </c>
      <c r="B34" s="13">
        <v>261</v>
      </c>
      <c r="C34" s="14">
        <v>12350</v>
      </c>
      <c r="D34" s="15">
        <v>6.4000000000000001E-2</v>
      </c>
      <c r="F34" s="2" t="s">
        <v>622</v>
      </c>
      <c r="O34" s="4"/>
      <c r="P34" s="4"/>
      <c r="Q34" s="4"/>
      <c r="R34" s="4"/>
    </row>
    <row r="35" spans="1:20">
      <c r="A35" s="12">
        <v>44562</v>
      </c>
      <c r="B35" s="13">
        <v>260</v>
      </c>
      <c r="C35" s="14">
        <v>12350</v>
      </c>
      <c r="D35" s="15">
        <v>6.4000000000000001E-2</v>
      </c>
      <c r="O35" s="4"/>
      <c r="P35" s="4"/>
      <c r="Q35" s="4"/>
      <c r="R35" s="4"/>
    </row>
    <row r="36" spans="1:20" ht="12.75" customHeight="1">
      <c r="A36" s="12">
        <v>44927</v>
      </c>
      <c r="B36" s="13">
        <v>260</v>
      </c>
      <c r="C36" s="14">
        <v>12350</v>
      </c>
      <c r="D36" s="15">
        <v>6.4000000000000001E-2</v>
      </c>
      <c r="O36" s="3"/>
      <c r="P36" s="3"/>
      <c r="Q36" s="3"/>
      <c r="R36" s="16"/>
      <c r="S36" s="16"/>
      <c r="T36" s="16"/>
    </row>
    <row r="37" spans="1:20">
      <c r="A37" s="12">
        <v>45292</v>
      </c>
      <c r="B37" s="13">
        <v>262</v>
      </c>
      <c r="C37" s="14">
        <v>12350</v>
      </c>
      <c r="D37" s="15">
        <v>6.4000000000000001E-2</v>
      </c>
      <c r="O37" s="4"/>
      <c r="P37" s="4"/>
      <c r="Q37" s="4"/>
      <c r="R37" s="4"/>
    </row>
    <row r="38" spans="1:20">
      <c r="A38" s="12">
        <v>45658</v>
      </c>
      <c r="B38" s="13">
        <v>261</v>
      </c>
      <c r="C38" s="14">
        <v>12350</v>
      </c>
      <c r="D38" s="15">
        <v>6.4000000000000001E-2</v>
      </c>
      <c r="O38" s="4"/>
      <c r="P38" s="4"/>
      <c r="Q38" s="4"/>
      <c r="R38" s="4"/>
    </row>
    <row r="39" spans="1:20">
      <c r="A39" s="12">
        <v>46023</v>
      </c>
      <c r="B39" s="13">
        <v>261</v>
      </c>
      <c r="C39" s="14">
        <v>12350</v>
      </c>
      <c r="D39" s="15">
        <v>6.4000000000000001E-2</v>
      </c>
      <c r="O39" s="4"/>
      <c r="P39" s="4"/>
      <c r="Q39" s="4"/>
      <c r="R39" s="4"/>
    </row>
    <row r="40" spans="1:20">
      <c r="A40" s="12">
        <v>46388</v>
      </c>
      <c r="B40" s="13">
        <v>261</v>
      </c>
      <c r="C40" s="14">
        <v>12350</v>
      </c>
      <c r="D40" s="15">
        <v>6.4000000000000001E-2</v>
      </c>
      <c r="O40" s="4"/>
      <c r="P40" s="4"/>
      <c r="Q40" s="4"/>
      <c r="R40" s="4"/>
    </row>
    <row r="41" spans="1:20">
      <c r="A41" s="12">
        <v>46753</v>
      </c>
      <c r="B41" s="13">
        <v>260</v>
      </c>
      <c r="C41" s="14">
        <v>12350</v>
      </c>
      <c r="D41" s="15">
        <v>6.4000000000000001E-2</v>
      </c>
      <c r="O41" s="4"/>
      <c r="P41" s="4"/>
      <c r="Q41" s="4"/>
      <c r="R41" s="4"/>
    </row>
    <row r="42" spans="1:20">
      <c r="A42" s="12">
        <v>47119</v>
      </c>
      <c r="B42" s="13">
        <v>261</v>
      </c>
      <c r="C42" s="14">
        <v>12350</v>
      </c>
      <c r="D42" s="15">
        <v>6.4000000000000001E-2</v>
      </c>
    </row>
    <row r="43" spans="1:20">
      <c r="D43" s="15"/>
    </row>
    <row r="44" spans="1:20">
      <c r="D44" s="15"/>
    </row>
    <row r="45" spans="1:20">
      <c r="D45" s="15"/>
    </row>
    <row r="46" spans="1:20">
      <c r="D46" s="15"/>
    </row>
    <row r="47" spans="1:20">
      <c r="D47" s="15"/>
    </row>
    <row r="48" spans="1:20">
      <c r="D48" s="15"/>
    </row>
    <row r="49" spans="4:4">
      <c r="D49" s="15"/>
    </row>
    <row r="50" spans="4:4">
      <c r="D50" s="15"/>
    </row>
    <row r="51" spans="4:4">
      <c r="D51" s="15"/>
    </row>
    <row r="52" spans="4:4">
      <c r="D52" s="15"/>
    </row>
    <row r="53" spans="4:4">
      <c r="D53" s="15"/>
    </row>
    <row r="54" spans="4:4">
      <c r="D54" s="15"/>
    </row>
    <row r="55" spans="4:4">
      <c r="D55" s="15"/>
    </row>
    <row r="56" spans="4:4">
      <c r="D56" s="15"/>
    </row>
    <row r="57" spans="4:4">
      <c r="D57" s="15"/>
    </row>
    <row r="58" spans="4:4">
      <c r="D58" s="15"/>
    </row>
    <row r="59" spans="4:4">
      <c r="D59" s="15"/>
    </row>
    <row r="60" spans="4:4">
      <c r="D60" s="15"/>
    </row>
    <row r="61" spans="4:4">
      <c r="D61" s="15"/>
    </row>
    <row r="62" spans="4:4">
      <c r="D62" s="15"/>
    </row>
    <row r="63" spans="4:4">
      <c r="D63" s="15"/>
    </row>
  </sheetData>
  <pageMargins left="0.7" right="0.7" top="0.78740157499999996" bottom="0.78740157499999996"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00"/>
  <sheetViews>
    <sheetView topLeftCell="A298" zoomScaleNormal="100" workbookViewId="0">
      <selection activeCell="E446" sqref="E446"/>
    </sheetView>
  </sheetViews>
  <sheetFormatPr baseColWidth="10" defaultColWidth="11.42578125" defaultRowHeight="15"/>
  <cols>
    <col min="1" max="3" width="11.5703125" style="2"/>
    <col min="4" max="4" width="27" style="2" customWidth="1"/>
    <col min="5" max="5" width="42.7109375" style="6" customWidth="1"/>
    <col min="6" max="6" width="9.140625" style="2" customWidth="1"/>
    <col min="7" max="8" width="9.140625" style="6" customWidth="1"/>
  </cols>
  <sheetData>
    <row r="1" spans="1:11">
      <c r="A1" s="7">
        <v>1</v>
      </c>
      <c r="B1" s="7"/>
      <c r="C1" s="7"/>
      <c r="D1" s="7" t="s">
        <v>245</v>
      </c>
      <c r="E1" s="8" t="s">
        <v>246</v>
      </c>
      <c r="F1" s="7"/>
      <c r="G1" s="419"/>
      <c r="H1" s="419"/>
      <c r="I1" s="419"/>
      <c r="J1" s="419"/>
      <c r="K1" s="419"/>
    </row>
    <row r="2" spans="1:11" ht="12.75" customHeight="1">
      <c r="A2" s="420" t="s">
        <v>247</v>
      </c>
      <c r="B2" s="7" t="s">
        <v>248</v>
      </c>
      <c r="C2" s="7"/>
      <c r="D2" s="7"/>
      <c r="E2" s="8" t="s">
        <v>249</v>
      </c>
      <c r="F2" s="7"/>
      <c r="G2" s="8"/>
      <c r="H2" s="8"/>
      <c r="I2" s="419"/>
      <c r="J2" s="419"/>
      <c r="K2" s="419"/>
    </row>
    <row r="3" spans="1:11">
      <c r="A3" s="420"/>
      <c r="B3" s="7" t="s">
        <v>250</v>
      </c>
      <c r="C3" s="7"/>
      <c r="D3" s="7"/>
      <c r="E3" s="8" t="s">
        <v>246</v>
      </c>
      <c r="F3" s="7"/>
      <c r="G3" s="8"/>
      <c r="H3" s="8"/>
      <c r="I3" s="419"/>
      <c r="J3" s="419"/>
      <c r="K3" s="419"/>
    </row>
    <row r="4" spans="1:11">
      <c r="A4" s="420"/>
      <c r="B4" s="7" t="s">
        <v>251</v>
      </c>
      <c r="C4" s="7"/>
      <c r="D4" s="7"/>
      <c r="E4" s="8" t="s">
        <v>252</v>
      </c>
      <c r="F4" s="7"/>
      <c r="G4" s="8"/>
      <c r="H4" s="8"/>
      <c r="I4" s="419"/>
      <c r="J4" s="419"/>
      <c r="K4" s="419"/>
    </row>
    <row r="5" spans="1:11">
      <c r="A5" s="420"/>
      <c r="B5" s="7" t="s">
        <v>253</v>
      </c>
      <c r="C5" s="7"/>
      <c r="D5" s="7"/>
      <c r="E5" s="8" t="s">
        <v>254</v>
      </c>
      <c r="F5" s="7"/>
      <c r="G5" s="8"/>
      <c r="H5" s="8"/>
      <c r="I5" s="419"/>
      <c r="J5" s="419"/>
      <c r="K5" s="419"/>
    </row>
    <row r="6" spans="1:11" ht="39">
      <c r="A6" s="420" t="s">
        <v>255</v>
      </c>
      <c r="B6" s="7"/>
      <c r="C6" s="7"/>
      <c r="D6" s="7"/>
      <c r="E6" s="8" t="s">
        <v>256</v>
      </c>
      <c r="F6" s="7"/>
      <c r="G6" s="8"/>
      <c r="H6" s="8"/>
      <c r="I6" s="419"/>
      <c r="J6" s="419"/>
      <c r="K6" s="419"/>
    </row>
    <row r="7" spans="1:11">
      <c r="A7" s="7"/>
      <c r="B7" s="7"/>
      <c r="C7" s="7"/>
      <c r="D7" s="7"/>
      <c r="E7" s="8"/>
      <c r="F7" s="7"/>
      <c r="G7" s="8"/>
      <c r="H7" s="8"/>
      <c r="I7" s="419"/>
      <c r="J7" s="419"/>
      <c r="K7" s="419"/>
    </row>
    <row r="8" spans="1:11">
      <c r="A8" s="7"/>
      <c r="B8" s="7"/>
      <c r="C8" s="7"/>
      <c r="D8" s="7"/>
      <c r="E8" s="8"/>
      <c r="F8" s="7"/>
      <c r="G8" s="8"/>
      <c r="H8" s="8"/>
      <c r="I8" s="419"/>
      <c r="J8" s="419"/>
      <c r="K8" s="419"/>
    </row>
    <row r="9" spans="1:11">
      <c r="A9" s="7"/>
      <c r="B9" s="7"/>
      <c r="C9" s="7"/>
      <c r="D9" s="7" t="s">
        <v>257</v>
      </c>
      <c r="E9" s="8"/>
      <c r="F9" s="7"/>
      <c r="G9" s="8"/>
      <c r="H9" s="8"/>
      <c r="I9" s="419"/>
      <c r="J9" s="419"/>
      <c r="K9" s="419"/>
    </row>
    <row r="10" spans="1:11">
      <c r="A10" s="7" t="s">
        <v>258</v>
      </c>
      <c r="B10" s="7"/>
      <c r="C10" s="7"/>
      <c r="D10" s="7"/>
      <c r="E10" s="8" t="s">
        <v>258</v>
      </c>
      <c r="F10" s="7"/>
      <c r="G10" s="8"/>
      <c r="H10" s="8"/>
      <c r="I10" s="419"/>
      <c r="J10" s="419"/>
      <c r="K10" s="419"/>
    </row>
    <row r="11" spans="1:11">
      <c r="A11" s="7" t="s">
        <v>259</v>
      </c>
      <c r="B11" s="7"/>
      <c r="C11" s="7"/>
      <c r="D11" s="7"/>
      <c r="E11" s="8" t="s">
        <v>259</v>
      </c>
      <c r="F11" s="7"/>
      <c r="G11" s="8"/>
      <c r="H11" s="8"/>
      <c r="I11" s="419"/>
      <c r="J11" s="419"/>
      <c r="K11" s="419"/>
    </row>
    <row r="12" spans="1:11">
      <c r="A12" s="7" t="s">
        <v>260</v>
      </c>
      <c r="B12" s="7"/>
      <c r="C12" s="7"/>
      <c r="D12" s="7"/>
      <c r="E12" s="8" t="s">
        <v>260</v>
      </c>
      <c r="F12" s="7"/>
      <c r="G12" s="8"/>
      <c r="H12" s="8"/>
      <c r="I12" s="419"/>
      <c r="J12" s="419"/>
      <c r="K12" s="419"/>
    </row>
    <row r="13" spans="1:11">
      <c r="A13" s="7" t="s">
        <v>261</v>
      </c>
      <c r="B13" s="7"/>
      <c r="C13" s="7"/>
      <c r="D13" s="7"/>
      <c r="E13" s="8" t="s">
        <v>261</v>
      </c>
      <c r="F13" s="7"/>
      <c r="G13" s="8"/>
      <c r="H13" s="8"/>
      <c r="I13" s="419"/>
      <c r="J13" s="419"/>
      <c r="K13" s="419"/>
    </row>
    <row r="14" spans="1:11">
      <c r="A14" s="7" t="s">
        <v>262</v>
      </c>
      <c r="B14" s="7"/>
      <c r="C14" s="7"/>
      <c r="D14" s="7"/>
      <c r="E14" s="8" t="s">
        <v>262</v>
      </c>
      <c r="F14" s="7"/>
      <c r="G14" s="8"/>
      <c r="H14" s="8"/>
      <c r="I14" s="419"/>
      <c r="J14" s="419"/>
      <c r="K14" s="419"/>
    </row>
    <row r="15" spans="1:11">
      <c r="A15" s="7" t="s">
        <v>263</v>
      </c>
      <c r="B15" s="7"/>
      <c r="C15" s="7"/>
      <c r="D15" s="7"/>
      <c r="E15" s="8" t="s">
        <v>263</v>
      </c>
      <c r="F15" s="7"/>
      <c r="G15" s="8"/>
      <c r="H15" s="8"/>
      <c r="I15" s="419"/>
      <c r="J15" s="419"/>
      <c r="K15" s="419"/>
    </row>
    <row r="16" spans="1:11">
      <c r="A16" s="7"/>
      <c r="B16" s="7"/>
      <c r="C16" s="7"/>
      <c r="D16" s="7"/>
      <c r="E16" s="8"/>
      <c r="F16" s="7"/>
      <c r="G16" s="8"/>
      <c r="H16" s="8"/>
      <c r="I16" s="419"/>
      <c r="J16" s="419"/>
      <c r="K16" s="419"/>
    </row>
    <row r="17" spans="1:11">
      <c r="A17" s="7"/>
      <c r="B17" s="7"/>
      <c r="C17" s="7"/>
      <c r="D17" s="7"/>
      <c r="E17" s="8"/>
      <c r="F17" s="7"/>
      <c r="G17" s="8"/>
      <c r="H17" s="8"/>
      <c r="I17" s="419"/>
      <c r="J17" s="419"/>
      <c r="K17" s="419"/>
    </row>
    <row r="18" spans="1:11">
      <c r="A18" s="2" t="s">
        <v>264</v>
      </c>
    </row>
    <row r="19" spans="1:11">
      <c r="D19" s="2" t="s">
        <v>265</v>
      </c>
    </row>
    <row r="20" spans="1:11">
      <c r="A20" s="7" t="s">
        <v>266</v>
      </c>
      <c r="B20" s="7" t="s">
        <v>267</v>
      </c>
      <c r="C20" s="7"/>
      <c r="D20" s="7"/>
      <c r="E20" s="8" t="s">
        <v>268</v>
      </c>
    </row>
    <row r="21" spans="1:11">
      <c r="A21" s="7" t="s">
        <v>269</v>
      </c>
      <c r="B21" s="7" t="s">
        <v>270</v>
      </c>
      <c r="E21" s="6" t="s">
        <v>271</v>
      </c>
    </row>
    <row r="22" spans="1:11" ht="12.75" customHeight="1"/>
    <row r="23" spans="1:11">
      <c r="A23" s="7" t="s">
        <v>272</v>
      </c>
      <c r="B23" s="7" t="s">
        <v>267</v>
      </c>
      <c r="C23" s="7"/>
      <c r="E23" s="6" t="s">
        <v>273</v>
      </c>
    </row>
    <row r="24" spans="1:11">
      <c r="B24" s="7"/>
    </row>
    <row r="25" spans="1:11">
      <c r="A25" s="2" t="s">
        <v>274</v>
      </c>
      <c r="B25" s="7" t="s">
        <v>275</v>
      </c>
    </row>
    <row r="26" spans="1:11" ht="12.75" customHeight="1"/>
    <row r="27" spans="1:11">
      <c r="D27" s="2" t="s">
        <v>276</v>
      </c>
    </row>
    <row r="28" spans="1:11">
      <c r="A28" s="7" t="s">
        <v>266</v>
      </c>
      <c r="B28" s="7" t="s">
        <v>267</v>
      </c>
      <c r="C28" s="7"/>
      <c r="D28" s="7"/>
      <c r="E28" s="8" t="s">
        <v>268</v>
      </c>
    </row>
    <row r="29" spans="1:11">
      <c r="A29" s="7" t="s">
        <v>277</v>
      </c>
      <c r="B29" s="7" t="s">
        <v>270</v>
      </c>
      <c r="E29" s="6" t="s">
        <v>259</v>
      </c>
    </row>
    <row r="30" spans="1:11">
      <c r="A30" s="7" t="s">
        <v>278</v>
      </c>
      <c r="B30" s="7" t="s">
        <v>267</v>
      </c>
      <c r="E30" s="6" t="s">
        <v>279</v>
      </c>
    </row>
    <row r="31" spans="1:11">
      <c r="A31" s="7" t="s">
        <v>272</v>
      </c>
      <c r="B31" s="7" t="s">
        <v>267</v>
      </c>
      <c r="C31" s="7"/>
      <c r="E31" s="6" t="s">
        <v>273</v>
      </c>
    </row>
    <row r="32" spans="1:11">
      <c r="B32" s="7"/>
    </row>
    <row r="33" spans="1:5">
      <c r="A33" s="2" t="s">
        <v>274</v>
      </c>
      <c r="B33" s="7" t="s">
        <v>275</v>
      </c>
    </row>
    <row r="34" spans="1:5">
      <c r="B34" s="7"/>
    </row>
    <row r="35" spans="1:5">
      <c r="B35" s="7"/>
      <c r="D35" s="2" t="s">
        <v>280</v>
      </c>
    </row>
    <row r="36" spans="1:5">
      <c r="A36" s="7" t="s">
        <v>266</v>
      </c>
      <c r="B36" s="7" t="s">
        <v>267</v>
      </c>
      <c r="C36" s="7"/>
      <c r="D36" s="7"/>
      <c r="E36" s="8" t="s">
        <v>268</v>
      </c>
    </row>
    <row r="37" spans="1:5">
      <c r="A37" s="7" t="s">
        <v>281</v>
      </c>
      <c r="B37" s="7" t="s">
        <v>270</v>
      </c>
      <c r="C37" s="7" t="s">
        <v>282</v>
      </c>
      <c r="E37" s="8" t="s">
        <v>260</v>
      </c>
    </row>
    <row r="38" spans="1:5">
      <c r="A38" s="7" t="s">
        <v>278</v>
      </c>
      <c r="B38" s="7" t="s">
        <v>267</v>
      </c>
      <c r="E38" s="6" t="s">
        <v>279</v>
      </c>
    </row>
    <row r="39" spans="1:5">
      <c r="A39" s="7" t="s">
        <v>272</v>
      </c>
      <c r="B39" s="7" t="s">
        <v>267</v>
      </c>
      <c r="C39" s="7"/>
      <c r="E39" s="6" t="s">
        <v>273</v>
      </c>
    </row>
    <row r="40" spans="1:5">
      <c r="B40" s="7"/>
    </row>
    <row r="41" spans="1:5">
      <c r="A41" s="2" t="s">
        <v>274</v>
      </c>
      <c r="B41" s="7" t="s">
        <v>275</v>
      </c>
    </row>
    <row r="42" spans="1:5">
      <c r="B42" s="7"/>
    </row>
    <row r="43" spans="1:5">
      <c r="B43" s="7"/>
      <c r="E43" s="6" t="s">
        <v>283</v>
      </c>
    </row>
    <row r="44" spans="1:5">
      <c r="B44" s="7"/>
      <c r="D44" s="2" t="s">
        <v>284</v>
      </c>
    </row>
    <row r="45" spans="1:5">
      <c r="A45" s="7" t="s">
        <v>266</v>
      </c>
      <c r="B45" s="7" t="s">
        <v>267</v>
      </c>
      <c r="C45" s="7"/>
      <c r="D45" s="7"/>
      <c r="E45" s="8" t="s">
        <v>268</v>
      </c>
    </row>
    <row r="46" spans="1:5">
      <c r="A46" s="7" t="s">
        <v>285</v>
      </c>
      <c r="B46" s="7" t="s">
        <v>270</v>
      </c>
      <c r="C46" s="7" t="s">
        <v>282</v>
      </c>
      <c r="E46" s="8" t="s">
        <v>261</v>
      </c>
    </row>
    <row r="47" spans="1:5">
      <c r="A47" s="7" t="s">
        <v>278</v>
      </c>
      <c r="B47" s="7" t="s">
        <v>267</v>
      </c>
      <c r="E47" s="6" t="s">
        <v>279</v>
      </c>
    </row>
    <row r="48" spans="1:5">
      <c r="A48" s="7" t="s">
        <v>272</v>
      </c>
      <c r="B48" s="7" t="s">
        <v>267</v>
      </c>
      <c r="C48" s="7"/>
      <c r="E48" s="6" t="s">
        <v>273</v>
      </c>
    </row>
    <row r="49" spans="1:5">
      <c r="B49" s="7"/>
    </row>
    <row r="50" spans="1:5">
      <c r="A50" s="2" t="s">
        <v>274</v>
      </c>
      <c r="B50" s="7" t="s">
        <v>275</v>
      </c>
    </row>
    <row r="51" spans="1:5">
      <c r="B51" s="7"/>
    </row>
    <row r="52" spans="1:5">
      <c r="B52" s="7"/>
      <c r="E52" s="6" t="s">
        <v>286</v>
      </c>
    </row>
    <row r="53" spans="1:5" ht="12.75" customHeight="1"/>
    <row r="54" spans="1:5">
      <c r="B54" s="7"/>
    </row>
    <row r="55" spans="1:5" ht="12.75" customHeight="1">
      <c r="D55" s="7" t="s">
        <v>287</v>
      </c>
    </row>
    <row r="56" spans="1:5" ht="12.75" customHeight="1">
      <c r="A56" s="7" t="s">
        <v>288</v>
      </c>
      <c r="B56" s="2" t="s">
        <v>289</v>
      </c>
      <c r="C56" s="7"/>
      <c r="D56" s="7"/>
      <c r="E56" s="8" t="s">
        <v>290</v>
      </c>
    </row>
    <row r="57" spans="1:5" ht="12.75" customHeight="1">
      <c r="A57" s="7" t="s">
        <v>269</v>
      </c>
      <c r="B57" s="7" t="s">
        <v>270</v>
      </c>
      <c r="E57" s="6" t="s">
        <v>271</v>
      </c>
    </row>
    <row r="58" spans="1:5" ht="12.75" customHeight="1">
      <c r="A58" s="7"/>
      <c r="B58" s="7"/>
      <c r="C58" s="7">
        <v>0</v>
      </c>
      <c r="E58" s="8" t="s">
        <v>291</v>
      </c>
    </row>
    <row r="59" spans="1:5" ht="12.75" customHeight="1">
      <c r="A59" s="7" t="s">
        <v>292</v>
      </c>
      <c r="B59" s="7" t="s">
        <v>289</v>
      </c>
      <c r="C59" s="7">
        <v>0</v>
      </c>
      <c r="E59" s="8" t="s">
        <v>293</v>
      </c>
    </row>
    <row r="60" spans="1:5" ht="12.75" customHeight="1">
      <c r="A60" s="7" t="s">
        <v>294</v>
      </c>
      <c r="B60" s="7" t="s">
        <v>289</v>
      </c>
      <c r="C60" s="7">
        <v>0</v>
      </c>
      <c r="E60" s="8" t="s">
        <v>295</v>
      </c>
    </row>
    <row r="61" spans="1:5" ht="12.75" customHeight="1">
      <c r="A61" s="7" t="s">
        <v>296</v>
      </c>
      <c r="B61" s="7" t="s">
        <v>289</v>
      </c>
      <c r="E61" s="8" t="s">
        <v>297</v>
      </c>
    </row>
    <row r="62" spans="1:5" ht="12.75" customHeight="1">
      <c r="A62" s="7" t="s">
        <v>298</v>
      </c>
      <c r="B62" s="7" t="s">
        <v>289</v>
      </c>
      <c r="E62" s="8" t="s">
        <v>299</v>
      </c>
    </row>
    <row r="63" spans="1:5" ht="12.75" customHeight="1">
      <c r="B63" s="7"/>
    </row>
    <row r="64" spans="1:5" ht="12.75" customHeight="1">
      <c r="B64" s="7"/>
      <c r="D64" s="7" t="s">
        <v>300</v>
      </c>
    </row>
    <row r="65" spans="1:5" ht="12.75" customHeight="1">
      <c r="A65" s="7" t="s">
        <v>288</v>
      </c>
      <c r="B65" s="7" t="s">
        <v>289</v>
      </c>
      <c r="C65" s="7"/>
      <c r="D65" s="7"/>
      <c r="E65" s="8" t="s">
        <v>290</v>
      </c>
    </row>
    <row r="66" spans="1:5" ht="12.75" customHeight="1">
      <c r="A66" s="7" t="s">
        <v>277</v>
      </c>
      <c r="B66" s="7" t="s">
        <v>270</v>
      </c>
      <c r="E66" s="6" t="s">
        <v>259</v>
      </c>
    </row>
    <row r="67" spans="1:5" ht="12.75" customHeight="1">
      <c r="A67" s="7"/>
      <c r="B67" s="7"/>
      <c r="C67" s="7">
        <v>0</v>
      </c>
      <c r="E67" s="8" t="s">
        <v>291</v>
      </c>
    </row>
    <row r="68" spans="1:5" ht="12.75" customHeight="1">
      <c r="A68" s="7" t="s">
        <v>292</v>
      </c>
      <c r="B68" s="7" t="s">
        <v>289</v>
      </c>
      <c r="C68" s="7">
        <v>0</v>
      </c>
      <c r="E68" s="8" t="s">
        <v>293</v>
      </c>
    </row>
    <row r="69" spans="1:5" ht="12.75" customHeight="1">
      <c r="A69" s="7" t="s">
        <v>294</v>
      </c>
      <c r="B69" s="7" t="s">
        <v>289</v>
      </c>
      <c r="C69" s="7">
        <v>0</v>
      </c>
      <c r="E69" s="8" t="s">
        <v>295</v>
      </c>
    </row>
    <row r="70" spans="1:5" ht="12.75" customHeight="1">
      <c r="A70" s="7" t="s">
        <v>296</v>
      </c>
      <c r="B70" s="7" t="s">
        <v>289</v>
      </c>
      <c r="E70" s="8" t="s">
        <v>297</v>
      </c>
    </row>
    <row r="71" spans="1:5" ht="12.75" customHeight="1">
      <c r="A71" s="7" t="s">
        <v>298</v>
      </c>
      <c r="B71" s="7" t="s">
        <v>289</v>
      </c>
      <c r="E71" s="8" t="s">
        <v>299</v>
      </c>
    </row>
    <row r="72" spans="1:5" ht="12.75" customHeight="1">
      <c r="B72" s="7"/>
    </row>
    <row r="73" spans="1:5" ht="12.75" customHeight="1">
      <c r="B73" s="7"/>
      <c r="D73" s="7" t="s">
        <v>301</v>
      </c>
    </row>
    <row r="74" spans="1:5" ht="12.75" customHeight="1">
      <c r="A74" s="7" t="s">
        <v>288</v>
      </c>
      <c r="B74" s="7" t="s">
        <v>289</v>
      </c>
      <c r="C74" s="7"/>
      <c r="D74" s="7"/>
      <c r="E74" s="8" t="s">
        <v>290</v>
      </c>
    </row>
    <row r="75" spans="1:5" ht="12.75" customHeight="1">
      <c r="A75" s="7" t="s">
        <v>281</v>
      </c>
      <c r="B75" s="7" t="s">
        <v>270</v>
      </c>
      <c r="C75" s="7" t="s">
        <v>282</v>
      </c>
      <c r="E75" s="8" t="s">
        <v>260</v>
      </c>
    </row>
    <row r="76" spans="1:5" ht="12.75" customHeight="1">
      <c r="A76" s="7"/>
      <c r="B76" s="7"/>
      <c r="C76" s="7">
        <v>0</v>
      </c>
      <c r="E76" s="8" t="s">
        <v>291</v>
      </c>
    </row>
    <row r="77" spans="1:5" ht="12.75" customHeight="1">
      <c r="A77" s="7" t="s">
        <v>292</v>
      </c>
      <c r="B77" s="7" t="s">
        <v>289</v>
      </c>
      <c r="C77" s="7">
        <v>0</v>
      </c>
      <c r="E77" s="8" t="s">
        <v>293</v>
      </c>
    </row>
    <row r="78" spans="1:5" ht="12.75" customHeight="1">
      <c r="A78" s="7" t="s">
        <v>294</v>
      </c>
      <c r="B78" s="7" t="s">
        <v>289</v>
      </c>
      <c r="C78" s="7">
        <v>0</v>
      </c>
      <c r="E78" s="8" t="s">
        <v>295</v>
      </c>
    </row>
    <row r="79" spans="1:5" ht="12.75" customHeight="1">
      <c r="A79" s="7" t="s">
        <v>296</v>
      </c>
      <c r="B79" s="7" t="s">
        <v>289</v>
      </c>
      <c r="E79" s="8" t="s">
        <v>297</v>
      </c>
    </row>
    <row r="80" spans="1:5" ht="12.75" customHeight="1">
      <c r="A80" s="7" t="s">
        <v>298</v>
      </c>
      <c r="B80" s="7" t="s">
        <v>289</v>
      </c>
      <c r="E80" s="8" t="s">
        <v>299</v>
      </c>
    </row>
    <row r="81" spans="1:5" ht="12.75" customHeight="1">
      <c r="B81" s="7"/>
    </row>
    <row r="82" spans="1:5" ht="12.75" customHeight="1">
      <c r="B82" s="7"/>
      <c r="D82" s="7" t="s">
        <v>302</v>
      </c>
    </row>
    <row r="83" spans="1:5" ht="12.75" customHeight="1">
      <c r="A83" s="7" t="s">
        <v>288</v>
      </c>
      <c r="B83" s="7" t="s">
        <v>289</v>
      </c>
      <c r="C83" s="7"/>
      <c r="D83" s="7"/>
      <c r="E83" s="8" t="s">
        <v>290</v>
      </c>
    </row>
    <row r="84" spans="1:5" ht="12.75" customHeight="1">
      <c r="A84" s="7" t="s">
        <v>285</v>
      </c>
      <c r="B84" s="7" t="s">
        <v>270</v>
      </c>
      <c r="C84" s="7" t="s">
        <v>282</v>
      </c>
      <c r="E84" s="8" t="s">
        <v>261</v>
      </c>
    </row>
    <row r="85" spans="1:5" ht="12.75" customHeight="1">
      <c r="A85" s="7"/>
      <c r="B85" s="7"/>
      <c r="C85" s="7">
        <v>0</v>
      </c>
      <c r="E85" s="8" t="s">
        <v>291</v>
      </c>
    </row>
    <row r="86" spans="1:5" ht="12.75" customHeight="1">
      <c r="A86" s="7" t="s">
        <v>292</v>
      </c>
      <c r="B86" s="7" t="s">
        <v>289</v>
      </c>
      <c r="C86" s="7">
        <v>0</v>
      </c>
      <c r="E86" s="8" t="s">
        <v>293</v>
      </c>
    </row>
    <row r="87" spans="1:5" ht="12.75" customHeight="1">
      <c r="A87" s="7" t="s">
        <v>294</v>
      </c>
      <c r="B87" s="7" t="s">
        <v>289</v>
      </c>
      <c r="C87" s="7">
        <v>0</v>
      </c>
      <c r="E87" s="8" t="s">
        <v>295</v>
      </c>
    </row>
    <row r="88" spans="1:5" ht="12.75" customHeight="1">
      <c r="A88" s="7" t="s">
        <v>296</v>
      </c>
      <c r="B88" s="7" t="s">
        <v>289</v>
      </c>
      <c r="E88" s="8" t="s">
        <v>297</v>
      </c>
    </row>
    <row r="89" spans="1:5" ht="12.75" customHeight="1">
      <c r="A89" s="7" t="s">
        <v>298</v>
      </c>
      <c r="B89" s="7" t="s">
        <v>289</v>
      </c>
      <c r="E89" s="8" t="s">
        <v>299</v>
      </c>
    </row>
    <row r="90" spans="1:5" ht="12.75" customHeight="1">
      <c r="B90" s="7"/>
    </row>
    <row r="91" spans="1:5" ht="12.75" customHeight="1">
      <c r="A91" s="7"/>
      <c r="B91" s="7"/>
      <c r="C91" s="7"/>
      <c r="E91" s="8"/>
    </row>
    <row r="92" spans="1:5" ht="12.75" customHeight="1"/>
    <row r="93" spans="1:5" ht="12.75" customHeight="1"/>
    <row r="94" spans="1:5">
      <c r="D94" s="2" t="s">
        <v>303</v>
      </c>
    </row>
    <row r="95" spans="1:5">
      <c r="A95" s="7" t="s">
        <v>304</v>
      </c>
      <c r="E95" s="6" t="s">
        <v>304</v>
      </c>
    </row>
    <row r="96" spans="1:5">
      <c r="A96" s="7" t="s">
        <v>305</v>
      </c>
      <c r="E96" s="6" t="s">
        <v>305</v>
      </c>
    </row>
    <row r="97" spans="1:5">
      <c r="A97" s="7" t="s">
        <v>306</v>
      </c>
      <c r="E97" s="6" t="s">
        <v>306</v>
      </c>
    </row>
    <row r="98" spans="1:5">
      <c r="A98" s="7" t="s">
        <v>307</v>
      </c>
      <c r="E98" s="6" t="s">
        <v>307</v>
      </c>
    </row>
    <row r="99" spans="1:5">
      <c r="A99" s="7" t="s">
        <v>308</v>
      </c>
      <c r="E99" s="6" t="s">
        <v>308</v>
      </c>
    </row>
    <row r="100" spans="1:5">
      <c r="A100" s="7" t="s">
        <v>309</v>
      </c>
      <c r="E100" s="6" t="s">
        <v>309</v>
      </c>
    </row>
    <row r="101" spans="1:5">
      <c r="A101" s="7" t="s">
        <v>310</v>
      </c>
      <c r="E101" s="6" t="s">
        <v>310</v>
      </c>
    </row>
    <row r="102" spans="1:5">
      <c r="A102" s="7" t="s">
        <v>311</v>
      </c>
      <c r="E102" s="6" t="s">
        <v>311</v>
      </c>
    </row>
    <row r="103" spans="1:5">
      <c r="A103" s="7" t="s">
        <v>312</v>
      </c>
      <c r="E103" s="6" t="s">
        <v>312</v>
      </c>
    </row>
    <row r="104" spans="1:5">
      <c r="A104" s="7" t="s">
        <v>313</v>
      </c>
      <c r="E104" s="6" t="s">
        <v>313</v>
      </c>
    </row>
    <row r="105" spans="1:5">
      <c r="A105" s="7" t="s">
        <v>314</v>
      </c>
      <c r="E105" s="6" t="s">
        <v>314</v>
      </c>
    </row>
    <row r="106" spans="1:5">
      <c r="A106" s="7" t="s">
        <v>315</v>
      </c>
      <c r="E106" s="6" t="s">
        <v>315</v>
      </c>
    </row>
    <row r="107" spans="1:5">
      <c r="A107" s="7" t="s">
        <v>316</v>
      </c>
      <c r="E107" s="6" t="s">
        <v>316</v>
      </c>
    </row>
    <row r="108" spans="1:5">
      <c r="A108" s="7" t="s">
        <v>316</v>
      </c>
      <c r="E108" s="6" t="s">
        <v>316</v>
      </c>
    </row>
    <row r="109" spans="1:5">
      <c r="A109" s="7" t="s">
        <v>317</v>
      </c>
      <c r="E109" s="6" t="s">
        <v>317</v>
      </c>
    </row>
    <row r="110" spans="1:5">
      <c r="A110" s="7" t="s">
        <v>318</v>
      </c>
      <c r="E110" s="6" t="s">
        <v>318</v>
      </c>
    </row>
    <row r="111" spans="1:5">
      <c r="A111" s="7" t="s">
        <v>319</v>
      </c>
      <c r="E111" s="6" t="s">
        <v>319</v>
      </c>
    </row>
    <row r="112" spans="1:5">
      <c r="A112" s="7" t="s">
        <v>320</v>
      </c>
      <c r="E112" s="6" t="s">
        <v>320</v>
      </c>
    </row>
    <row r="113" spans="1:5">
      <c r="A113" s="7" t="s">
        <v>321</v>
      </c>
      <c r="E113" s="6" t="s">
        <v>321</v>
      </c>
    </row>
    <row r="114" spans="1:5">
      <c r="A114" s="7" t="s">
        <v>322</v>
      </c>
      <c r="E114" s="6" t="s">
        <v>322</v>
      </c>
    </row>
    <row r="115" spans="1:5">
      <c r="A115" s="7" t="s">
        <v>323</v>
      </c>
      <c r="E115" s="6" t="s">
        <v>323</v>
      </c>
    </row>
    <row r="116" spans="1:5">
      <c r="A116" s="7" t="s">
        <v>244</v>
      </c>
      <c r="E116" s="6" t="s">
        <v>244</v>
      </c>
    </row>
    <row r="117" spans="1:5">
      <c r="A117" s="7" t="s">
        <v>324</v>
      </c>
      <c r="E117" s="6" t="s">
        <v>324</v>
      </c>
    </row>
    <row r="118" spans="1:5">
      <c r="A118" s="7" t="s">
        <v>325</v>
      </c>
      <c r="E118" s="6" t="s">
        <v>325</v>
      </c>
    </row>
    <row r="119" spans="1:5">
      <c r="A119" s="7" t="s">
        <v>326</v>
      </c>
      <c r="E119" s="6" t="s">
        <v>326</v>
      </c>
    </row>
    <row r="120" spans="1:5">
      <c r="A120" s="7" t="s">
        <v>327</v>
      </c>
      <c r="E120" s="6" t="s">
        <v>327</v>
      </c>
    </row>
    <row r="121" spans="1:5">
      <c r="A121" s="7"/>
    </row>
    <row r="122" spans="1:5">
      <c r="A122" s="7" t="s">
        <v>328</v>
      </c>
      <c r="E122" s="6" t="s">
        <v>328</v>
      </c>
    </row>
    <row r="123" spans="1:5">
      <c r="A123" s="7" t="s">
        <v>329</v>
      </c>
      <c r="E123" s="6" t="s">
        <v>329</v>
      </c>
    </row>
    <row r="124" spans="1:5">
      <c r="A124" s="7" t="s">
        <v>330</v>
      </c>
      <c r="E124" s="6" t="s">
        <v>330</v>
      </c>
    </row>
    <row r="125" spans="1:5">
      <c r="A125" s="7" t="s">
        <v>331</v>
      </c>
      <c r="E125" s="6" t="s">
        <v>331</v>
      </c>
    </row>
    <row r="126" spans="1:5">
      <c r="A126" s="7" t="s">
        <v>332</v>
      </c>
      <c r="E126" s="6" t="s">
        <v>332</v>
      </c>
    </row>
    <row r="127" spans="1:5">
      <c r="A127" s="7" t="s">
        <v>333</v>
      </c>
      <c r="E127" s="6" t="s">
        <v>333</v>
      </c>
    </row>
    <row r="128" spans="1:5">
      <c r="A128" s="7" t="s">
        <v>334</v>
      </c>
      <c r="E128" s="6" t="s">
        <v>334</v>
      </c>
    </row>
    <row r="129" spans="1:5">
      <c r="A129" s="7" t="s">
        <v>335</v>
      </c>
      <c r="E129" s="6" t="s">
        <v>335</v>
      </c>
    </row>
    <row r="130" spans="1:5">
      <c r="A130" s="7" t="s">
        <v>336</v>
      </c>
      <c r="E130" s="6" t="s">
        <v>336</v>
      </c>
    </row>
    <row r="131" spans="1:5">
      <c r="A131" s="7"/>
    </row>
    <row r="132" spans="1:5">
      <c r="A132" s="7"/>
      <c r="D132" s="2" t="s">
        <v>337</v>
      </c>
    </row>
    <row r="133" spans="1:5">
      <c r="A133" s="7" t="s">
        <v>338</v>
      </c>
      <c r="E133" s="8" t="s">
        <v>338</v>
      </c>
    </row>
    <row r="134" spans="1:5">
      <c r="A134" s="7" t="s">
        <v>315</v>
      </c>
      <c r="E134" s="9" t="s">
        <v>315</v>
      </c>
    </row>
    <row r="135" spans="1:5">
      <c r="A135" s="7" t="s">
        <v>339</v>
      </c>
      <c r="E135" s="9" t="s">
        <v>339</v>
      </c>
    </row>
    <row r="136" spans="1:5">
      <c r="A136" s="7" t="s">
        <v>340</v>
      </c>
      <c r="E136" s="9"/>
    </row>
    <row r="137" spans="1:5">
      <c r="A137" s="7" t="s">
        <v>340</v>
      </c>
    </row>
    <row r="138" spans="1:5">
      <c r="A138" s="7" t="s">
        <v>340</v>
      </c>
    </row>
    <row r="139" spans="1:5">
      <c r="A139" s="7" t="s">
        <v>341</v>
      </c>
      <c r="E139" s="6" t="s">
        <v>341</v>
      </c>
    </row>
    <row r="140" spans="1:5">
      <c r="A140" s="7" t="s">
        <v>340</v>
      </c>
    </row>
    <row r="141" spans="1:5">
      <c r="A141" s="7" t="s">
        <v>340</v>
      </c>
    </row>
    <row r="142" spans="1:5">
      <c r="A142" s="7" t="s">
        <v>340</v>
      </c>
    </row>
    <row r="143" spans="1:5">
      <c r="A143" s="7" t="s">
        <v>342</v>
      </c>
      <c r="E143" s="6" t="s">
        <v>342</v>
      </c>
    </row>
    <row r="144" spans="1:5">
      <c r="A144" s="7" t="s">
        <v>340</v>
      </c>
    </row>
    <row r="145" spans="1:5">
      <c r="A145" s="7" t="s">
        <v>340</v>
      </c>
    </row>
    <row r="146" spans="1:5">
      <c r="A146" s="7" t="s">
        <v>340</v>
      </c>
    </row>
    <row r="147" spans="1:5">
      <c r="A147" s="7" t="s">
        <v>343</v>
      </c>
      <c r="E147" s="6" t="s">
        <v>343</v>
      </c>
    </row>
    <row r="148" spans="1:5">
      <c r="A148" s="7" t="s">
        <v>340</v>
      </c>
    </row>
    <row r="149" spans="1:5">
      <c r="A149" s="7" t="s">
        <v>340</v>
      </c>
    </row>
    <row r="150" spans="1:5">
      <c r="A150" s="7" t="s">
        <v>344</v>
      </c>
      <c r="E150" s="6" t="s">
        <v>344</v>
      </c>
    </row>
    <row r="151" spans="1:5">
      <c r="A151" s="7" t="s">
        <v>345</v>
      </c>
      <c r="E151" s="6" t="s">
        <v>345</v>
      </c>
    </row>
    <row r="152" spans="1:5">
      <c r="A152" s="7" t="s">
        <v>340</v>
      </c>
    </row>
    <row r="153" spans="1:5">
      <c r="A153" s="7" t="s">
        <v>340</v>
      </c>
    </row>
    <row r="154" spans="1:5">
      <c r="A154" s="7" t="s">
        <v>346</v>
      </c>
      <c r="E154" s="6" t="s">
        <v>346</v>
      </c>
    </row>
    <row r="155" spans="1:5">
      <c r="A155" s="7" t="s">
        <v>347</v>
      </c>
      <c r="E155" s="6" t="s">
        <v>347</v>
      </c>
    </row>
    <row r="156" spans="1:5">
      <c r="A156" s="7" t="s">
        <v>340</v>
      </c>
    </row>
    <row r="157" spans="1:5">
      <c r="A157" s="7" t="s">
        <v>340</v>
      </c>
    </row>
    <row r="158" spans="1:5">
      <c r="A158" s="7" t="s">
        <v>348</v>
      </c>
      <c r="E158" s="6" t="s">
        <v>348</v>
      </c>
    </row>
    <row r="159" spans="1:5">
      <c r="A159" s="7" t="s">
        <v>347</v>
      </c>
      <c r="E159" s="6" t="s">
        <v>347</v>
      </c>
    </row>
    <row r="160" spans="1:5">
      <c r="A160" s="7" t="s">
        <v>349</v>
      </c>
      <c r="E160" s="6" t="s">
        <v>349</v>
      </c>
    </row>
    <row r="161" spans="1:5">
      <c r="A161" s="7" t="s">
        <v>350</v>
      </c>
      <c r="E161" s="6" t="s">
        <v>350</v>
      </c>
    </row>
    <row r="162" spans="1:5">
      <c r="A162" s="7" t="s">
        <v>351</v>
      </c>
      <c r="E162" s="6" t="s">
        <v>351</v>
      </c>
    </row>
    <row r="163" spans="1:5">
      <c r="A163" s="7" t="s">
        <v>352</v>
      </c>
      <c r="E163" s="6" t="s">
        <v>352</v>
      </c>
    </row>
    <row r="164" spans="1:5">
      <c r="A164" s="7" t="s">
        <v>353</v>
      </c>
      <c r="E164" s="6" t="s">
        <v>353</v>
      </c>
    </row>
    <row r="165" spans="1:5">
      <c r="A165" s="7" t="s">
        <v>354</v>
      </c>
      <c r="E165" s="6" t="s">
        <v>354</v>
      </c>
    </row>
    <row r="166" spans="1:5">
      <c r="A166" s="7" t="s">
        <v>355</v>
      </c>
      <c r="E166" s="6" t="s">
        <v>355</v>
      </c>
    </row>
    <row r="167" spans="1:5">
      <c r="A167" s="7" t="s">
        <v>356</v>
      </c>
      <c r="E167" s="6" t="s">
        <v>356</v>
      </c>
    </row>
    <row r="168" spans="1:5">
      <c r="A168" s="7" t="s">
        <v>357</v>
      </c>
      <c r="E168" s="6" t="s">
        <v>357</v>
      </c>
    </row>
    <row r="169" spans="1:5">
      <c r="A169" s="7" t="s">
        <v>358</v>
      </c>
      <c r="E169" s="6" t="s">
        <v>358</v>
      </c>
    </row>
    <row r="170" spans="1:5">
      <c r="A170" s="7" t="s">
        <v>359</v>
      </c>
      <c r="E170" s="6" t="s">
        <v>359</v>
      </c>
    </row>
    <row r="171" spans="1:5">
      <c r="A171" s="7" t="s">
        <v>360</v>
      </c>
      <c r="E171" s="6" t="s">
        <v>360</v>
      </c>
    </row>
    <row r="172" spans="1:5">
      <c r="A172" s="7" t="s">
        <v>340</v>
      </c>
    </row>
    <row r="173" spans="1:5">
      <c r="A173" s="7" t="s">
        <v>361</v>
      </c>
      <c r="E173" s="6" t="s">
        <v>361</v>
      </c>
    </row>
    <row r="174" spans="1:5">
      <c r="A174" s="7" t="s">
        <v>362</v>
      </c>
      <c r="E174" s="6" t="s">
        <v>362</v>
      </c>
    </row>
    <row r="175" spans="1:5">
      <c r="A175" s="7" t="s">
        <v>351</v>
      </c>
      <c r="E175" s="6" t="s">
        <v>351</v>
      </c>
    </row>
    <row r="176" spans="1:5">
      <c r="A176" s="7" t="s">
        <v>340</v>
      </c>
    </row>
    <row r="177" spans="1:5">
      <c r="A177" s="7" t="s">
        <v>361</v>
      </c>
      <c r="E177" s="6" t="s">
        <v>361</v>
      </c>
    </row>
    <row r="178" spans="1:5">
      <c r="A178" s="7" t="s">
        <v>363</v>
      </c>
      <c r="E178" s="6" t="s">
        <v>363</v>
      </c>
    </row>
    <row r="179" spans="1:5">
      <c r="A179" s="7" t="s">
        <v>351</v>
      </c>
      <c r="E179" s="6" t="s">
        <v>351</v>
      </c>
    </row>
    <row r="180" spans="1:5">
      <c r="A180" s="7" t="s">
        <v>364</v>
      </c>
      <c r="E180" s="6" t="s">
        <v>364</v>
      </c>
    </row>
    <row r="181" spans="1:5">
      <c r="A181" s="7" t="s">
        <v>365</v>
      </c>
      <c r="E181" s="6" t="s">
        <v>365</v>
      </c>
    </row>
    <row r="182" spans="1:5">
      <c r="A182" s="7" t="s">
        <v>348</v>
      </c>
      <c r="E182" s="6" t="s">
        <v>348</v>
      </c>
    </row>
    <row r="183" spans="1:5">
      <c r="A183" s="7" t="s">
        <v>366</v>
      </c>
      <c r="E183" s="6" t="s">
        <v>366</v>
      </c>
    </row>
    <row r="184" spans="1:5">
      <c r="A184" s="7" t="s">
        <v>367</v>
      </c>
      <c r="E184" s="6" t="s">
        <v>367</v>
      </c>
    </row>
    <row r="185" spans="1:5">
      <c r="A185" s="7"/>
    </row>
    <row r="186" spans="1:5">
      <c r="A186" s="7"/>
    </row>
    <row r="187" spans="1:5">
      <c r="A187" s="7"/>
      <c r="D187" s="2" t="s">
        <v>368</v>
      </c>
    </row>
    <row r="188" spans="1:5">
      <c r="A188" s="7" t="s">
        <v>338</v>
      </c>
      <c r="E188" s="8" t="s">
        <v>338</v>
      </c>
    </row>
    <row r="189" spans="1:5">
      <c r="A189" s="7" t="s">
        <v>369</v>
      </c>
      <c r="E189" s="8" t="s">
        <v>369</v>
      </c>
    </row>
    <row r="190" spans="1:5">
      <c r="A190" s="7" t="s">
        <v>370</v>
      </c>
      <c r="E190" s="6" t="s">
        <v>370</v>
      </c>
    </row>
    <row r="191" spans="1:5">
      <c r="A191" s="7" t="s">
        <v>340</v>
      </c>
    </row>
    <row r="192" spans="1:5">
      <c r="A192" s="7" t="s">
        <v>340</v>
      </c>
    </row>
    <row r="193" spans="1:5">
      <c r="A193" s="7" t="s">
        <v>132</v>
      </c>
      <c r="E193" s="6" t="s">
        <v>132</v>
      </c>
    </row>
    <row r="194" spans="1:5">
      <c r="A194" s="7" t="s">
        <v>371</v>
      </c>
      <c r="E194" s="6" t="s">
        <v>371</v>
      </c>
    </row>
    <row r="195" spans="1:5">
      <c r="A195" s="7" t="s">
        <v>372</v>
      </c>
      <c r="E195" s="6" t="s">
        <v>372</v>
      </c>
    </row>
    <row r="196" spans="1:5">
      <c r="A196" s="7" t="s">
        <v>360</v>
      </c>
      <c r="E196" s="6" t="s">
        <v>360</v>
      </c>
    </row>
    <row r="197" spans="1:5">
      <c r="A197" s="7" t="s">
        <v>373</v>
      </c>
      <c r="E197" s="6" t="s">
        <v>373</v>
      </c>
    </row>
    <row r="198" spans="1:5">
      <c r="A198" s="7" t="s">
        <v>374</v>
      </c>
      <c r="E198" s="6" t="s">
        <v>374</v>
      </c>
    </row>
    <row r="199" spans="1:5">
      <c r="A199" s="7" t="s">
        <v>375</v>
      </c>
      <c r="E199" s="6" t="s">
        <v>375</v>
      </c>
    </row>
    <row r="200" spans="1:5">
      <c r="A200" s="7" t="s">
        <v>376</v>
      </c>
      <c r="E200" s="6" t="s">
        <v>376</v>
      </c>
    </row>
    <row r="201" spans="1:5">
      <c r="A201" s="7" t="s">
        <v>340</v>
      </c>
    </row>
    <row r="202" spans="1:5">
      <c r="A202" s="7" t="s">
        <v>340</v>
      </c>
    </row>
    <row r="203" spans="1:5">
      <c r="A203" s="7" t="s">
        <v>377</v>
      </c>
      <c r="E203" s="6" t="s">
        <v>377</v>
      </c>
    </row>
    <row r="204" spans="1:5">
      <c r="A204" s="7" t="s">
        <v>378</v>
      </c>
      <c r="E204" s="6" t="s">
        <v>378</v>
      </c>
    </row>
    <row r="205" spans="1:5">
      <c r="A205" s="7" t="s">
        <v>379</v>
      </c>
      <c r="E205" s="6" t="s">
        <v>379</v>
      </c>
    </row>
    <row r="206" spans="1:5">
      <c r="A206" s="7" t="s">
        <v>380</v>
      </c>
      <c r="E206" s="6" t="s">
        <v>380</v>
      </c>
    </row>
    <row r="207" spans="1:5">
      <c r="A207" s="7" t="s">
        <v>340</v>
      </c>
    </row>
    <row r="208" spans="1:5">
      <c r="A208" s="7" t="s">
        <v>340</v>
      </c>
    </row>
    <row r="209" spans="1:5">
      <c r="A209" s="7" t="s">
        <v>381</v>
      </c>
      <c r="E209" s="6" t="s">
        <v>381</v>
      </c>
    </row>
    <row r="210" spans="1:5">
      <c r="A210" s="7" t="s">
        <v>340</v>
      </c>
    </row>
    <row r="211" spans="1:5">
      <c r="A211" s="7" t="s">
        <v>340</v>
      </c>
    </row>
    <row r="212" spans="1:5">
      <c r="A212" s="7" t="s">
        <v>132</v>
      </c>
      <c r="E212" s="6" t="s">
        <v>132</v>
      </c>
    </row>
    <row r="213" spans="1:5">
      <c r="A213" s="7" t="s">
        <v>371</v>
      </c>
      <c r="E213" s="6" t="s">
        <v>371</v>
      </c>
    </row>
    <row r="214" spans="1:5">
      <c r="A214" s="7" t="s">
        <v>372</v>
      </c>
      <c r="E214" s="6" t="s">
        <v>372</v>
      </c>
    </row>
    <row r="215" spans="1:5">
      <c r="A215" s="7" t="s">
        <v>360</v>
      </c>
      <c r="E215" s="6" t="s">
        <v>360</v>
      </c>
    </row>
    <row r="216" spans="1:5">
      <c r="A216" s="7" t="s">
        <v>373</v>
      </c>
      <c r="E216" s="6" t="s">
        <v>373</v>
      </c>
    </row>
    <row r="217" spans="1:5">
      <c r="A217" s="7" t="s">
        <v>374</v>
      </c>
      <c r="E217" s="6" t="s">
        <v>374</v>
      </c>
    </row>
    <row r="218" spans="1:5">
      <c r="A218" s="7" t="s">
        <v>375</v>
      </c>
      <c r="E218" s="6" t="s">
        <v>375</v>
      </c>
    </row>
    <row r="219" spans="1:5">
      <c r="A219" s="7" t="s">
        <v>376</v>
      </c>
      <c r="E219" s="6" t="s">
        <v>376</v>
      </c>
    </row>
    <row r="220" spans="1:5">
      <c r="A220" s="7" t="s">
        <v>340</v>
      </c>
    </row>
    <row r="221" spans="1:5">
      <c r="A221" s="7" t="s">
        <v>340</v>
      </c>
    </row>
    <row r="222" spans="1:5">
      <c r="A222" s="7" t="s">
        <v>377</v>
      </c>
      <c r="E222" s="6" t="s">
        <v>377</v>
      </c>
    </row>
    <row r="223" spans="1:5">
      <c r="A223" s="7" t="s">
        <v>378</v>
      </c>
      <c r="E223" s="6" t="s">
        <v>378</v>
      </c>
    </row>
    <row r="224" spans="1:5">
      <c r="A224" s="7" t="s">
        <v>379</v>
      </c>
      <c r="E224" s="6" t="s">
        <v>379</v>
      </c>
    </row>
    <row r="225" spans="1:5">
      <c r="A225" s="7" t="s">
        <v>380</v>
      </c>
      <c r="E225" s="6" t="s">
        <v>380</v>
      </c>
    </row>
    <row r="226" spans="1:5">
      <c r="A226" s="7" t="s">
        <v>340</v>
      </c>
    </row>
    <row r="227" spans="1:5">
      <c r="A227" s="7" t="s">
        <v>340</v>
      </c>
    </row>
    <row r="228" spans="1:5">
      <c r="A228" s="7" t="s">
        <v>382</v>
      </c>
      <c r="E228" s="6" t="s">
        <v>382</v>
      </c>
    </row>
    <row r="229" spans="1:5">
      <c r="A229" s="7" t="s">
        <v>383</v>
      </c>
      <c r="E229" s="6" t="s">
        <v>383</v>
      </c>
    </row>
    <row r="230" spans="1:5">
      <c r="A230" s="7" t="s">
        <v>383</v>
      </c>
      <c r="E230" s="6" t="s">
        <v>383</v>
      </c>
    </row>
    <row r="231" spans="1:5">
      <c r="A231" s="7" t="s">
        <v>384</v>
      </c>
      <c r="E231" s="6" t="s">
        <v>384</v>
      </c>
    </row>
    <row r="232" spans="1:5">
      <c r="A232" s="7" t="s">
        <v>384</v>
      </c>
      <c r="E232" s="6" t="s">
        <v>384</v>
      </c>
    </row>
    <row r="233" spans="1:5">
      <c r="A233" s="7" t="s">
        <v>385</v>
      </c>
      <c r="E233" s="6" t="s">
        <v>385</v>
      </c>
    </row>
    <row r="234" spans="1:5">
      <c r="A234" s="7"/>
    </row>
    <row r="235" spans="1:5">
      <c r="A235" s="7"/>
    </row>
    <row r="236" spans="1:5">
      <c r="A236" s="7"/>
      <c r="D236" s="2" t="s">
        <v>386</v>
      </c>
    </row>
    <row r="237" spans="1:5">
      <c r="A237" s="7" t="s">
        <v>338</v>
      </c>
      <c r="E237" s="8" t="s">
        <v>338</v>
      </c>
    </row>
    <row r="238" spans="1:5">
      <c r="A238" s="7" t="s">
        <v>315</v>
      </c>
      <c r="E238" s="9" t="s">
        <v>315</v>
      </c>
    </row>
    <row r="239" spans="1:5">
      <c r="A239" s="7" t="s">
        <v>339</v>
      </c>
      <c r="E239" s="9" t="s">
        <v>339</v>
      </c>
    </row>
    <row r="240" spans="1:5">
      <c r="A240" s="7" t="s">
        <v>340</v>
      </c>
    </row>
    <row r="241" spans="1:5">
      <c r="A241" s="7" t="s">
        <v>340</v>
      </c>
    </row>
    <row r="242" spans="1:5">
      <c r="A242" s="7" t="s">
        <v>132</v>
      </c>
      <c r="E242" s="6" t="s">
        <v>132</v>
      </c>
    </row>
    <row r="243" spans="1:5">
      <c r="A243" s="7" t="s">
        <v>387</v>
      </c>
      <c r="E243" s="6" t="s">
        <v>387</v>
      </c>
    </row>
    <row r="244" spans="1:5">
      <c r="A244" s="7" t="s">
        <v>388</v>
      </c>
      <c r="E244" s="6" t="s">
        <v>388</v>
      </c>
    </row>
    <row r="245" spans="1:5">
      <c r="A245" s="7" t="s">
        <v>366</v>
      </c>
      <c r="E245" s="6" t="s">
        <v>366</v>
      </c>
    </row>
    <row r="246" spans="1:5">
      <c r="A246" s="7" t="s">
        <v>389</v>
      </c>
      <c r="E246" s="6" t="s">
        <v>389</v>
      </c>
    </row>
    <row r="247" spans="1:5">
      <c r="A247" s="7" t="s">
        <v>360</v>
      </c>
      <c r="E247" s="6" t="s">
        <v>360</v>
      </c>
    </row>
    <row r="248" spans="1:5">
      <c r="A248" s="7" t="s">
        <v>390</v>
      </c>
      <c r="E248" s="6" t="s">
        <v>390</v>
      </c>
    </row>
    <row r="249" spans="1:5">
      <c r="A249" s="7" t="s">
        <v>391</v>
      </c>
      <c r="E249" s="6" t="s">
        <v>391</v>
      </c>
    </row>
    <row r="250" spans="1:5">
      <c r="A250" s="7" t="s">
        <v>392</v>
      </c>
      <c r="E250" s="6" t="s">
        <v>392</v>
      </c>
    </row>
    <row r="251" spans="1:5">
      <c r="A251" s="7" t="s">
        <v>375</v>
      </c>
      <c r="E251" s="6" t="s">
        <v>375</v>
      </c>
    </row>
    <row r="252" spans="1:5">
      <c r="A252" s="7" t="s">
        <v>340</v>
      </c>
    </row>
    <row r="253" spans="1:5">
      <c r="A253" s="7" t="s">
        <v>340</v>
      </c>
    </row>
    <row r="254" spans="1:5">
      <c r="A254" s="7" t="s">
        <v>376</v>
      </c>
      <c r="E254" s="6" t="s">
        <v>376</v>
      </c>
    </row>
    <row r="255" spans="1:5">
      <c r="A255" s="7" t="s">
        <v>377</v>
      </c>
      <c r="E255" s="6" t="s">
        <v>377</v>
      </c>
    </row>
    <row r="256" spans="1:5">
      <c r="A256" s="7" t="s">
        <v>378</v>
      </c>
      <c r="E256" s="6" t="s">
        <v>378</v>
      </c>
    </row>
    <row r="257" spans="1:5">
      <c r="A257" s="7" t="s">
        <v>379</v>
      </c>
      <c r="E257" s="6" t="s">
        <v>379</v>
      </c>
    </row>
    <row r="258" spans="1:5">
      <c r="A258" s="7" t="s">
        <v>340</v>
      </c>
    </row>
    <row r="259" spans="1:5">
      <c r="A259" s="7" t="s">
        <v>393</v>
      </c>
      <c r="E259" s="6" t="s">
        <v>393</v>
      </c>
    </row>
    <row r="260" spans="1:5">
      <c r="A260" s="7" t="s">
        <v>394</v>
      </c>
      <c r="E260" s="6" t="s">
        <v>394</v>
      </c>
    </row>
    <row r="261" spans="1:5">
      <c r="A261" s="7" t="s">
        <v>395</v>
      </c>
      <c r="E261" s="6" t="s">
        <v>395</v>
      </c>
    </row>
    <row r="262" spans="1:5">
      <c r="A262" s="7" t="s">
        <v>340</v>
      </c>
    </row>
    <row r="263" spans="1:5">
      <c r="A263" s="7" t="s">
        <v>396</v>
      </c>
      <c r="E263" s="6" t="s">
        <v>396</v>
      </c>
    </row>
    <row r="264" spans="1:5">
      <c r="A264" s="7" t="s">
        <v>340</v>
      </c>
    </row>
    <row r="265" spans="1:5">
      <c r="A265" s="7" t="s">
        <v>340</v>
      </c>
    </row>
    <row r="266" spans="1:5">
      <c r="A266" s="7" t="s">
        <v>397</v>
      </c>
      <c r="E266" s="6" t="s">
        <v>397</v>
      </c>
    </row>
    <row r="267" spans="1:5">
      <c r="A267" s="7" t="s">
        <v>398</v>
      </c>
      <c r="E267" s="6" t="s">
        <v>398</v>
      </c>
    </row>
    <row r="268" spans="1:5">
      <c r="A268" s="7" t="s">
        <v>399</v>
      </c>
      <c r="E268" s="6" t="s">
        <v>399</v>
      </c>
    </row>
    <row r="269" spans="1:5">
      <c r="A269" s="7" t="s">
        <v>400</v>
      </c>
      <c r="E269" s="6" t="s">
        <v>400</v>
      </c>
    </row>
    <row r="270" spans="1:5">
      <c r="A270" s="7" t="s">
        <v>401</v>
      </c>
      <c r="E270" s="6" t="s">
        <v>401</v>
      </c>
    </row>
    <row r="271" spans="1:5">
      <c r="A271" s="7" t="s">
        <v>402</v>
      </c>
      <c r="E271" s="6" t="s">
        <v>402</v>
      </c>
    </row>
    <row r="272" spans="1:5">
      <c r="A272" s="7" t="s">
        <v>403</v>
      </c>
      <c r="E272" s="6" t="s">
        <v>403</v>
      </c>
    </row>
    <row r="273" spans="1:5">
      <c r="A273" s="7" t="s">
        <v>404</v>
      </c>
      <c r="E273" s="6" t="s">
        <v>404</v>
      </c>
    </row>
    <row r="274" spans="1:5">
      <c r="A274" s="7" t="s">
        <v>398</v>
      </c>
      <c r="E274" s="6" t="s">
        <v>398</v>
      </c>
    </row>
    <row r="275" spans="1:5">
      <c r="A275" s="7" t="s">
        <v>399</v>
      </c>
      <c r="E275" s="6" t="s">
        <v>399</v>
      </c>
    </row>
    <row r="276" spans="1:5">
      <c r="A276" s="7" t="s">
        <v>364</v>
      </c>
      <c r="E276" s="6" t="s">
        <v>364</v>
      </c>
    </row>
    <row r="277" spans="1:5">
      <c r="A277" s="7" t="s">
        <v>405</v>
      </c>
      <c r="E277" s="6" t="s">
        <v>405</v>
      </c>
    </row>
    <row r="278" spans="1:5">
      <c r="A278" s="7" t="s">
        <v>406</v>
      </c>
      <c r="E278" s="6" t="s">
        <v>406</v>
      </c>
    </row>
    <row r="279" spans="1:5">
      <c r="A279" s="7" t="s">
        <v>407</v>
      </c>
      <c r="E279" s="6" t="s">
        <v>407</v>
      </c>
    </row>
    <row r="280" spans="1:5">
      <c r="A280" s="7" t="s">
        <v>408</v>
      </c>
      <c r="E280" s="6" t="s">
        <v>408</v>
      </c>
    </row>
    <row r="281" spans="1:5">
      <c r="A281" s="7" t="s">
        <v>409</v>
      </c>
      <c r="E281" s="10" t="s">
        <v>409</v>
      </c>
    </row>
    <row r="282" spans="1:5">
      <c r="A282" s="7" t="s">
        <v>407</v>
      </c>
      <c r="E282" s="6" t="s">
        <v>407</v>
      </c>
    </row>
    <row r="283" spans="1:5">
      <c r="A283" s="7" t="s">
        <v>408</v>
      </c>
      <c r="E283" s="6" t="s">
        <v>408</v>
      </c>
    </row>
    <row r="284" spans="1:5">
      <c r="A284" s="7" t="s">
        <v>410</v>
      </c>
      <c r="E284" s="10" t="s">
        <v>410</v>
      </c>
    </row>
    <row r="285" spans="1:5">
      <c r="A285" s="7" t="s">
        <v>366</v>
      </c>
      <c r="E285" s="6" t="s">
        <v>366</v>
      </c>
    </row>
    <row r="286" spans="1:5">
      <c r="A286" s="7" t="s">
        <v>411</v>
      </c>
      <c r="E286" s="6" t="s">
        <v>411</v>
      </c>
    </row>
    <row r="287" spans="1:5">
      <c r="A287" s="7" t="s">
        <v>412</v>
      </c>
      <c r="E287" s="6" t="s">
        <v>412</v>
      </c>
    </row>
    <row r="288" spans="1:5">
      <c r="A288" s="7" t="s">
        <v>413</v>
      </c>
      <c r="E288" s="6" t="s">
        <v>413</v>
      </c>
    </row>
    <row r="289" spans="1:5">
      <c r="A289" s="7" t="s">
        <v>244</v>
      </c>
      <c r="E289" s="6" t="s">
        <v>244</v>
      </c>
    </row>
    <row r="290" spans="1:5">
      <c r="A290" s="7" t="s">
        <v>410</v>
      </c>
      <c r="E290" s="10" t="s">
        <v>410</v>
      </c>
    </row>
    <row r="291" spans="1:5">
      <c r="A291" s="7" t="s">
        <v>340</v>
      </c>
    </row>
    <row r="292" spans="1:5">
      <c r="A292" s="7" t="s">
        <v>414</v>
      </c>
      <c r="E292" s="6" t="s">
        <v>414</v>
      </c>
    </row>
    <row r="293" spans="1:5">
      <c r="A293" s="7" t="s">
        <v>415</v>
      </c>
      <c r="E293" s="6" t="s">
        <v>415</v>
      </c>
    </row>
    <row r="294" spans="1:5">
      <c r="A294" s="7" t="s">
        <v>382</v>
      </c>
      <c r="E294" s="6" t="s">
        <v>382</v>
      </c>
    </row>
    <row r="295" spans="1:5">
      <c r="A295" s="7" t="s">
        <v>416</v>
      </c>
      <c r="E295" s="6" t="s">
        <v>416</v>
      </c>
    </row>
    <row r="296" spans="1:5">
      <c r="A296" s="7" t="s">
        <v>417</v>
      </c>
      <c r="E296" s="6" t="s">
        <v>417</v>
      </c>
    </row>
    <row r="297" spans="1:5">
      <c r="A297" s="7" t="s">
        <v>418</v>
      </c>
      <c r="E297" s="6" t="s">
        <v>418</v>
      </c>
    </row>
    <row r="298" spans="1:5">
      <c r="A298" s="7" t="s">
        <v>340</v>
      </c>
    </row>
    <row r="299" spans="1:5">
      <c r="A299" s="7" t="s">
        <v>419</v>
      </c>
      <c r="E299" s="6" t="s">
        <v>419</v>
      </c>
    </row>
    <row r="300" spans="1:5">
      <c r="A300" s="7" t="s">
        <v>420</v>
      </c>
      <c r="E300" s="6" t="s">
        <v>420</v>
      </c>
    </row>
    <row r="301" spans="1:5">
      <c r="A301" s="7" t="s">
        <v>421</v>
      </c>
      <c r="E301" s="6" t="s">
        <v>421</v>
      </c>
    </row>
    <row r="302" spans="1:5">
      <c r="A302" s="7" t="s">
        <v>421</v>
      </c>
      <c r="E302" s="6" t="s">
        <v>421</v>
      </c>
    </row>
    <row r="303" spans="1:5">
      <c r="A303" s="7" t="s">
        <v>422</v>
      </c>
      <c r="E303" s="6" t="s">
        <v>422</v>
      </c>
    </row>
    <row r="304" spans="1:5">
      <c r="A304" s="7" t="s">
        <v>423</v>
      </c>
      <c r="E304" s="6" t="s">
        <v>423</v>
      </c>
    </row>
    <row r="305" spans="1:5">
      <c r="A305" s="7" t="s">
        <v>424</v>
      </c>
      <c r="E305" s="6" t="s">
        <v>424</v>
      </c>
    </row>
    <row r="306" spans="1:5">
      <c r="A306" s="7" t="s">
        <v>425</v>
      </c>
      <c r="E306" s="6" t="s">
        <v>425</v>
      </c>
    </row>
    <row r="307" spans="1:5">
      <c r="A307" s="7" t="s">
        <v>426</v>
      </c>
      <c r="E307" s="10" t="s">
        <v>426</v>
      </c>
    </row>
    <row r="308" spans="1:5">
      <c r="A308" s="7" t="s">
        <v>427</v>
      </c>
      <c r="E308" s="6" t="s">
        <v>427</v>
      </c>
    </row>
    <row r="309" spans="1:5">
      <c r="A309" s="7" t="s">
        <v>340</v>
      </c>
    </row>
    <row r="310" spans="1:5">
      <c r="A310" s="7" t="s">
        <v>428</v>
      </c>
      <c r="E310" s="6" t="s">
        <v>428</v>
      </c>
    </row>
    <row r="311" spans="1:5">
      <c r="A311" s="7" t="s">
        <v>429</v>
      </c>
      <c r="E311" s="6" t="s">
        <v>429</v>
      </c>
    </row>
    <row r="312" spans="1:5">
      <c r="A312" s="7" t="s">
        <v>430</v>
      </c>
      <c r="E312" s="6" t="s">
        <v>430</v>
      </c>
    </row>
    <row r="313" spans="1:5" ht="12.75" customHeight="1"/>
    <row r="314" spans="1:5" ht="12.75" customHeight="1"/>
    <row r="315" spans="1:5">
      <c r="D315" s="2" t="s">
        <v>431</v>
      </c>
    </row>
    <row r="316" spans="1:5">
      <c r="A316" s="7" t="s">
        <v>432</v>
      </c>
      <c r="E316" s="6" t="s">
        <v>432</v>
      </c>
    </row>
    <row r="317" spans="1:5">
      <c r="A317" s="7" t="s">
        <v>433</v>
      </c>
      <c r="E317" s="6" t="s">
        <v>433</v>
      </c>
    </row>
    <row r="318" spans="1:5">
      <c r="A318" s="7"/>
    </row>
    <row r="319" spans="1:5">
      <c r="A319" s="7" t="s">
        <v>434</v>
      </c>
      <c r="E319" s="6" t="s">
        <v>434</v>
      </c>
    </row>
    <row r="320" spans="1:5">
      <c r="A320" s="7" t="s">
        <v>435</v>
      </c>
      <c r="E320" s="6" t="s">
        <v>435</v>
      </c>
    </row>
    <row r="321" spans="1:5">
      <c r="A321" s="7"/>
    </row>
    <row r="322" spans="1:5">
      <c r="A322" s="7" t="s">
        <v>436</v>
      </c>
      <c r="E322" s="6" t="s">
        <v>436</v>
      </c>
    </row>
    <row r="323" spans="1:5">
      <c r="A323" s="7" t="s">
        <v>366</v>
      </c>
      <c r="E323" s="6" t="s">
        <v>366</v>
      </c>
    </row>
    <row r="324" spans="1:5">
      <c r="A324" s="7"/>
    </row>
    <row r="325" spans="1:5">
      <c r="A325" s="7" t="s">
        <v>437</v>
      </c>
      <c r="E325" s="6" t="s">
        <v>437</v>
      </c>
    </row>
    <row r="326" spans="1:5">
      <c r="A326" s="7"/>
    </row>
    <row r="327" spans="1:5">
      <c r="A327" s="7" t="s">
        <v>361</v>
      </c>
      <c r="E327" s="6" t="s">
        <v>361</v>
      </c>
    </row>
    <row r="328" spans="1:5">
      <c r="A328" s="7" t="s">
        <v>438</v>
      </c>
      <c r="E328" s="6" t="s">
        <v>438</v>
      </c>
    </row>
    <row r="329" spans="1:5">
      <c r="A329" s="7" t="s">
        <v>439</v>
      </c>
      <c r="E329" s="6" t="s">
        <v>439</v>
      </c>
    </row>
    <row r="330" spans="1:5">
      <c r="A330" s="7" t="s">
        <v>440</v>
      </c>
      <c r="E330" s="6" t="s">
        <v>440</v>
      </c>
    </row>
    <row r="331" spans="1:5">
      <c r="A331" s="7" t="s">
        <v>441</v>
      </c>
      <c r="E331" s="6" t="s">
        <v>441</v>
      </c>
    </row>
    <row r="332" spans="1:5">
      <c r="A332" s="7" t="s">
        <v>442</v>
      </c>
      <c r="E332" s="6" t="s">
        <v>442</v>
      </c>
    </row>
    <row r="333" spans="1:5">
      <c r="A333" s="7" t="s">
        <v>443</v>
      </c>
      <c r="E333" s="6" t="s">
        <v>443</v>
      </c>
    </row>
    <row r="334" spans="1:5">
      <c r="A334" s="7" t="s">
        <v>444</v>
      </c>
      <c r="E334" s="6" t="s">
        <v>444</v>
      </c>
    </row>
    <row r="335" spans="1:5">
      <c r="A335" s="7" t="s">
        <v>445</v>
      </c>
      <c r="E335" s="6" t="s">
        <v>445</v>
      </c>
    </row>
    <row r="336" spans="1:5">
      <c r="A336" s="7" t="s">
        <v>446</v>
      </c>
      <c r="E336" s="6" t="s">
        <v>446</v>
      </c>
    </row>
    <row r="337" spans="1:5">
      <c r="A337" s="7" t="s">
        <v>447</v>
      </c>
      <c r="E337" s="6" t="s">
        <v>447</v>
      </c>
    </row>
    <row r="338" spans="1:5">
      <c r="A338" s="7" t="s">
        <v>448</v>
      </c>
      <c r="E338" s="6" t="s">
        <v>448</v>
      </c>
    </row>
    <row r="339" spans="1:5">
      <c r="A339" s="7" t="s">
        <v>449</v>
      </c>
      <c r="E339" s="6" t="s">
        <v>449</v>
      </c>
    </row>
    <row r="340" spans="1:5">
      <c r="A340" s="7" t="s">
        <v>450</v>
      </c>
      <c r="E340" s="6" t="s">
        <v>450</v>
      </c>
    </row>
    <row r="341" spans="1:5">
      <c r="A341" s="7" t="s">
        <v>451</v>
      </c>
      <c r="E341" s="6" t="s">
        <v>451</v>
      </c>
    </row>
    <row r="342" spans="1:5">
      <c r="A342" s="7" t="s">
        <v>452</v>
      </c>
      <c r="E342" s="6" t="s">
        <v>452</v>
      </c>
    </row>
    <row r="343" spans="1:5">
      <c r="A343" s="7" t="s">
        <v>453</v>
      </c>
      <c r="E343" s="6" t="s">
        <v>453</v>
      </c>
    </row>
    <row r="344" spans="1:5">
      <c r="A344" s="7" t="s">
        <v>454</v>
      </c>
      <c r="E344" s="6" t="s">
        <v>454</v>
      </c>
    </row>
    <row r="345" spans="1:5">
      <c r="A345" s="7" t="s">
        <v>455</v>
      </c>
      <c r="E345" s="6" t="s">
        <v>455</v>
      </c>
    </row>
    <row r="346" spans="1:5">
      <c r="A346" s="7" t="s">
        <v>456</v>
      </c>
      <c r="E346" s="6" t="s">
        <v>456</v>
      </c>
    </row>
    <row r="347" spans="1:5">
      <c r="A347" s="7" t="s">
        <v>457</v>
      </c>
      <c r="E347" s="6" t="s">
        <v>457</v>
      </c>
    </row>
    <row r="348" spans="1:5">
      <c r="A348" s="7" t="s">
        <v>458</v>
      </c>
      <c r="E348" s="6" t="s">
        <v>458</v>
      </c>
    </row>
    <row r="349" spans="1:5">
      <c r="A349" s="7" t="s">
        <v>459</v>
      </c>
      <c r="E349" s="6" t="s">
        <v>459</v>
      </c>
    </row>
    <row r="350" spans="1:5">
      <c r="A350" s="7" t="s">
        <v>460</v>
      </c>
      <c r="E350" s="6" t="s">
        <v>460</v>
      </c>
    </row>
    <row r="351" spans="1:5">
      <c r="A351" s="7" t="s">
        <v>461</v>
      </c>
      <c r="E351" s="6" t="s">
        <v>461</v>
      </c>
    </row>
    <row r="352" spans="1:5">
      <c r="A352" s="7"/>
    </row>
    <row r="353" spans="1:5">
      <c r="A353" s="7"/>
    </row>
    <row r="354" spans="1:5">
      <c r="A354" s="7" t="s">
        <v>462</v>
      </c>
      <c r="E354" s="6" t="s">
        <v>462</v>
      </c>
    </row>
    <row r="355" spans="1:5">
      <c r="A355" s="7" t="s">
        <v>463</v>
      </c>
      <c r="E355" s="6" t="s">
        <v>463</v>
      </c>
    </row>
    <row r="356" spans="1:5">
      <c r="A356" s="7"/>
    </row>
    <row r="357" spans="1:5">
      <c r="A357" s="7" t="s">
        <v>464</v>
      </c>
      <c r="E357" s="6" t="s">
        <v>464</v>
      </c>
    </row>
    <row r="358" spans="1:5">
      <c r="A358" s="7"/>
    </row>
    <row r="359" spans="1:5">
      <c r="A359" s="7" t="s">
        <v>432</v>
      </c>
      <c r="E359" s="6" t="s">
        <v>432</v>
      </c>
    </row>
    <row r="360" spans="1:5">
      <c r="A360" s="7"/>
    </row>
    <row r="361" spans="1:5">
      <c r="A361" s="7" t="s">
        <v>465</v>
      </c>
      <c r="E361" s="6" t="s">
        <v>465</v>
      </c>
    </row>
    <row r="362" spans="1:5">
      <c r="A362" s="7" t="s">
        <v>466</v>
      </c>
      <c r="E362" s="6" t="s">
        <v>466</v>
      </c>
    </row>
    <row r="363" spans="1:5">
      <c r="A363" s="7" t="s">
        <v>467</v>
      </c>
      <c r="E363" s="6" t="s">
        <v>467</v>
      </c>
    </row>
    <row r="364" spans="1:5">
      <c r="A364" s="7" t="s">
        <v>468</v>
      </c>
      <c r="E364" s="6" t="s">
        <v>468</v>
      </c>
    </row>
    <row r="365" spans="1:5">
      <c r="A365" s="7" t="s">
        <v>469</v>
      </c>
      <c r="E365" s="6" t="s">
        <v>469</v>
      </c>
    </row>
    <row r="366" spans="1:5">
      <c r="A366" s="7" t="s">
        <v>470</v>
      </c>
      <c r="E366" s="8" t="s">
        <v>470</v>
      </c>
    </row>
    <row r="367" spans="1:5">
      <c r="A367" s="7" t="s">
        <v>471</v>
      </c>
      <c r="E367" s="8" t="s">
        <v>471</v>
      </c>
    </row>
    <row r="368" spans="1:5">
      <c r="A368" s="7" t="s">
        <v>472</v>
      </c>
      <c r="E368" s="8" t="s">
        <v>472</v>
      </c>
    </row>
    <row r="369" spans="1:5">
      <c r="A369" s="7"/>
    </row>
    <row r="370" spans="1:5">
      <c r="A370" s="7"/>
    </row>
    <row r="371" spans="1:5">
      <c r="A371" s="7" t="s">
        <v>244</v>
      </c>
      <c r="E371" s="6" t="s">
        <v>244</v>
      </c>
    </row>
    <row r="372" spans="1:5" ht="12.75" customHeight="1"/>
    <row r="373" spans="1:5" ht="12.75" customHeight="1"/>
    <row r="374" spans="1:5">
      <c r="D374" s="2" t="s">
        <v>473</v>
      </c>
    </row>
    <row r="375" spans="1:5">
      <c r="A375" s="7" t="s">
        <v>474</v>
      </c>
      <c r="E375" s="6" t="s">
        <v>474</v>
      </c>
    </row>
    <row r="376" spans="1:5">
      <c r="A376" s="7" t="s">
        <v>475</v>
      </c>
      <c r="E376" s="6" t="s">
        <v>475</v>
      </c>
    </row>
    <row r="377" spans="1:5">
      <c r="A377" s="7" t="s">
        <v>476</v>
      </c>
      <c r="E377" s="6" t="s">
        <v>476</v>
      </c>
    </row>
    <row r="378" spans="1:5">
      <c r="A378" s="7" t="s">
        <v>477</v>
      </c>
      <c r="E378" s="6" t="s">
        <v>477</v>
      </c>
    </row>
    <row r="379" spans="1:5">
      <c r="A379" s="7" t="s">
        <v>478</v>
      </c>
      <c r="E379" s="6" t="s">
        <v>478</v>
      </c>
    </row>
    <row r="380" spans="1:5" ht="12.75" customHeight="1"/>
    <row r="381" spans="1:5">
      <c r="A381" s="7" t="s">
        <v>479</v>
      </c>
      <c r="E381" s="6" t="s">
        <v>479</v>
      </c>
    </row>
    <row r="382" spans="1:5">
      <c r="A382" s="7" t="s">
        <v>480</v>
      </c>
      <c r="E382" s="6" t="s">
        <v>480</v>
      </c>
    </row>
    <row r="383" spans="1:5" ht="12.75" customHeight="1"/>
    <row r="384" spans="1:5">
      <c r="A384" s="7" t="s">
        <v>481</v>
      </c>
      <c r="E384" s="6" t="s">
        <v>481</v>
      </c>
    </row>
    <row r="385" spans="1:5">
      <c r="A385" s="7" t="s">
        <v>482</v>
      </c>
      <c r="E385" s="6" t="s">
        <v>482</v>
      </c>
    </row>
    <row r="386" spans="1:5" ht="12.75" customHeight="1"/>
    <row r="387" spans="1:5">
      <c r="A387" s="7" t="s">
        <v>483</v>
      </c>
      <c r="E387" s="6" t="s">
        <v>483</v>
      </c>
    </row>
    <row r="388" spans="1:5">
      <c r="A388" s="7" t="s">
        <v>484</v>
      </c>
      <c r="E388" s="6" t="s">
        <v>484</v>
      </c>
    </row>
    <row r="389" spans="1:5" ht="12.75" customHeight="1"/>
    <row r="390" spans="1:5">
      <c r="A390" s="7" t="s">
        <v>485</v>
      </c>
      <c r="E390" s="6" t="s">
        <v>485</v>
      </c>
    </row>
    <row r="391" spans="1:5">
      <c r="A391" s="7" t="s">
        <v>486</v>
      </c>
      <c r="E391" s="6" t="s">
        <v>486</v>
      </c>
    </row>
    <row r="392" spans="1:5" ht="12.75" customHeight="1"/>
    <row r="393" spans="1:5">
      <c r="A393" s="7" t="s">
        <v>487</v>
      </c>
      <c r="E393" s="6" t="s">
        <v>487</v>
      </c>
    </row>
    <row r="394" spans="1:5">
      <c r="A394" s="7" t="s">
        <v>488</v>
      </c>
      <c r="E394" s="6" t="s">
        <v>488</v>
      </c>
    </row>
    <row r="395" spans="1:5" ht="12.75" customHeight="1"/>
    <row r="396" spans="1:5">
      <c r="A396" s="7" t="s">
        <v>489</v>
      </c>
      <c r="E396" s="6" t="s">
        <v>489</v>
      </c>
    </row>
    <row r="397" spans="1:5">
      <c r="A397" s="7" t="s">
        <v>490</v>
      </c>
      <c r="B397" s="2" t="s">
        <v>491</v>
      </c>
      <c r="E397" s="6" t="s">
        <v>491</v>
      </c>
    </row>
    <row r="398" spans="1:5">
      <c r="B398" s="2" t="s">
        <v>492</v>
      </c>
      <c r="E398" s="6" t="s">
        <v>492</v>
      </c>
    </row>
    <row r="399" spans="1:5">
      <c r="B399" s="2" t="s">
        <v>493</v>
      </c>
      <c r="E399" s="6" t="s">
        <v>493</v>
      </c>
    </row>
    <row r="400" spans="1:5">
      <c r="B400" s="2" t="s">
        <v>494</v>
      </c>
      <c r="E400" s="6" t="s">
        <v>494</v>
      </c>
    </row>
    <row r="401" spans="1:5" ht="12.75" customHeight="1"/>
    <row r="402" spans="1:5">
      <c r="A402" s="7" t="s">
        <v>477</v>
      </c>
      <c r="E402" s="6" t="s">
        <v>477</v>
      </c>
    </row>
    <row r="403" spans="1:5">
      <c r="A403" s="7" t="s">
        <v>478</v>
      </c>
      <c r="E403" s="6" t="s">
        <v>478</v>
      </c>
    </row>
    <row r="404" spans="1:5" ht="12.75" customHeight="1"/>
    <row r="405" spans="1:5" ht="12.75" customHeight="1">
      <c r="A405" s="7" t="s">
        <v>479</v>
      </c>
      <c r="E405" s="6" t="s">
        <v>479</v>
      </c>
    </row>
    <row r="406" spans="1:5" ht="12.75" customHeight="1">
      <c r="A406" s="7" t="s">
        <v>480</v>
      </c>
      <c r="E406" s="6" t="s">
        <v>480</v>
      </c>
    </row>
    <row r="407" spans="1:5" ht="12.75" customHeight="1"/>
    <row r="408" spans="1:5" ht="12.75" customHeight="1">
      <c r="A408" s="7" t="s">
        <v>481</v>
      </c>
      <c r="E408" s="6" t="s">
        <v>481</v>
      </c>
    </row>
    <row r="409" spans="1:5" ht="12.75" customHeight="1">
      <c r="A409" s="7" t="s">
        <v>495</v>
      </c>
      <c r="E409" s="6" t="s">
        <v>495</v>
      </c>
    </row>
    <row r="410" spans="1:5" ht="12.75" customHeight="1"/>
    <row r="411" spans="1:5" ht="12.75" customHeight="1">
      <c r="A411" s="7" t="s">
        <v>483</v>
      </c>
      <c r="E411" s="6" t="s">
        <v>483</v>
      </c>
    </row>
    <row r="412" spans="1:5" ht="12.75" customHeight="1">
      <c r="A412" s="7" t="s">
        <v>484</v>
      </c>
      <c r="E412" s="6" t="s">
        <v>484</v>
      </c>
    </row>
    <row r="413" spans="1:5" ht="12.75" customHeight="1"/>
    <row r="414" spans="1:5" ht="12.75" customHeight="1">
      <c r="A414" s="7" t="s">
        <v>485</v>
      </c>
      <c r="E414" s="6" t="s">
        <v>485</v>
      </c>
    </row>
    <row r="415" spans="1:5" ht="12.75" customHeight="1">
      <c r="A415" s="7" t="s">
        <v>486</v>
      </c>
      <c r="E415" s="6" t="s">
        <v>486</v>
      </c>
    </row>
    <row r="416" spans="1:5" ht="12.75" customHeight="1"/>
    <row r="417" spans="1:5" ht="12.75" customHeight="1">
      <c r="A417" s="7" t="s">
        <v>487</v>
      </c>
      <c r="E417" s="6" t="s">
        <v>487</v>
      </c>
    </row>
    <row r="418" spans="1:5" ht="12.75" customHeight="1">
      <c r="A418" s="7" t="s">
        <v>488</v>
      </c>
      <c r="E418" s="6" t="s">
        <v>488</v>
      </c>
    </row>
    <row r="419" spans="1:5" ht="12.75" customHeight="1"/>
    <row r="420" spans="1:5" ht="12.75" customHeight="1"/>
    <row r="421" spans="1:5" ht="12.75" customHeight="1"/>
    <row r="422" spans="1:5">
      <c r="D422" s="2" t="s">
        <v>496</v>
      </c>
    </row>
    <row r="423" spans="1:5">
      <c r="A423" s="7" t="s">
        <v>497</v>
      </c>
      <c r="E423" s="6" t="s">
        <v>497</v>
      </c>
    </row>
    <row r="424" spans="1:5">
      <c r="A424" s="7" t="s">
        <v>475</v>
      </c>
      <c r="E424" s="6" t="s">
        <v>475</v>
      </c>
    </row>
    <row r="425" spans="1:5">
      <c r="A425" s="7" t="s">
        <v>476</v>
      </c>
      <c r="E425" s="6" t="s">
        <v>476</v>
      </c>
    </row>
    <row r="426" spans="1:5">
      <c r="A426" s="7" t="s">
        <v>498</v>
      </c>
      <c r="E426" s="6" t="s">
        <v>498</v>
      </c>
    </row>
    <row r="427" spans="1:5">
      <c r="A427" s="7" t="s">
        <v>491</v>
      </c>
      <c r="E427" s="6" t="s">
        <v>491</v>
      </c>
    </row>
    <row r="428" spans="1:5">
      <c r="A428" s="7" t="s">
        <v>477</v>
      </c>
      <c r="E428" s="6" t="s">
        <v>477</v>
      </c>
    </row>
    <row r="429" spans="1:5">
      <c r="A429" s="7" t="s">
        <v>499</v>
      </c>
      <c r="E429" s="6" t="s">
        <v>499</v>
      </c>
    </row>
    <row r="430" spans="1:5">
      <c r="A430" s="7"/>
    </row>
    <row r="431" spans="1:5">
      <c r="A431" s="7" t="s">
        <v>500</v>
      </c>
      <c r="E431" s="6" t="s">
        <v>500</v>
      </c>
    </row>
    <row r="432" spans="1:5">
      <c r="A432" s="7" t="s">
        <v>501</v>
      </c>
      <c r="B432" s="2" t="s">
        <v>502</v>
      </c>
      <c r="D432" s="2" t="s">
        <v>503</v>
      </c>
      <c r="E432" s="6" t="s">
        <v>502</v>
      </c>
    </row>
    <row r="433" spans="1:5">
      <c r="B433" s="2" t="s">
        <v>504</v>
      </c>
      <c r="E433" s="6" t="s">
        <v>504</v>
      </c>
    </row>
    <row r="434" spans="1:5">
      <c r="B434" s="2" t="s">
        <v>505</v>
      </c>
      <c r="E434" s="6" t="s">
        <v>505</v>
      </c>
    </row>
    <row r="435" spans="1:5" ht="12.75" customHeight="1"/>
    <row r="436" spans="1:5">
      <c r="A436" s="7" t="s">
        <v>506</v>
      </c>
      <c r="E436" s="6" t="s">
        <v>506</v>
      </c>
    </row>
    <row r="437" spans="1:5">
      <c r="A437" s="7" t="s">
        <v>507</v>
      </c>
      <c r="E437" s="6" t="s">
        <v>507</v>
      </c>
    </row>
    <row r="439" spans="1:5">
      <c r="A439" s="7" t="s">
        <v>508</v>
      </c>
      <c r="E439" s="6" t="s">
        <v>508</v>
      </c>
    </row>
    <row r="440" spans="1:5">
      <c r="A440" s="7" t="s">
        <v>509</v>
      </c>
      <c r="E440" s="6" t="s">
        <v>509</v>
      </c>
    </row>
    <row r="441" spans="1:5" ht="12.75" customHeight="1"/>
    <row r="442" spans="1:5">
      <c r="A442" s="7" t="s">
        <v>510</v>
      </c>
      <c r="E442" s="6" t="s">
        <v>510</v>
      </c>
    </row>
    <row r="443" spans="1:5">
      <c r="A443" s="7" t="s">
        <v>511</v>
      </c>
      <c r="E443" s="6" t="s">
        <v>511</v>
      </c>
    </row>
    <row r="444" spans="1:5" ht="12.75" customHeight="1"/>
    <row r="445" spans="1:5">
      <c r="A445" s="7" t="s">
        <v>512</v>
      </c>
      <c r="E445" s="6" t="s">
        <v>512</v>
      </c>
    </row>
    <row r="446" spans="1:5">
      <c r="A446" s="7" t="s">
        <v>513</v>
      </c>
      <c r="E446" s="6" t="s">
        <v>513</v>
      </c>
    </row>
    <row r="447" spans="1:5" ht="12.75" customHeight="1"/>
    <row r="448" spans="1:5">
      <c r="A448" s="7" t="s">
        <v>514</v>
      </c>
      <c r="E448" s="6" t="s">
        <v>514</v>
      </c>
    </row>
    <row r="449" spans="1:5">
      <c r="A449" s="7" t="s">
        <v>515</v>
      </c>
      <c r="E449" s="6" t="s">
        <v>515</v>
      </c>
    </row>
    <row r="450" spans="1:5" ht="12.75" customHeight="1"/>
    <row r="451" spans="1:5">
      <c r="A451" s="7" t="s">
        <v>516</v>
      </c>
      <c r="E451" s="6" t="s">
        <v>516</v>
      </c>
    </row>
    <row r="452" spans="1:5">
      <c r="A452" s="7" t="s">
        <v>515</v>
      </c>
      <c r="E452" s="6" t="s">
        <v>515</v>
      </c>
    </row>
    <row r="453" spans="1:5" ht="12.75" customHeight="1"/>
    <row r="454" spans="1:5">
      <c r="A454" s="7" t="s">
        <v>517</v>
      </c>
      <c r="E454" s="6" t="s">
        <v>517</v>
      </c>
    </row>
    <row r="455" spans="1:5">
      <c r="A455" s="7" t="s">
        <v>518</v>
      </c>
      <c r="E455" s="6" t="s">
        <v>518</v>
      </c>
    </row>
    <row r="456" spans="1:5" ht="12.75" customHeight="1"/>
    <row r="457" spans="1:5">
      <c r="A457" s="7" t="s">
        <v>519</v>
      </c>
      <c r="E457" s="6" t="s">
        <v>519</v>
      </c>
    </row>
    <row r="458" spans="1:5">
      <c r="A458" s="7" t="s">
        <v>520</v>
      </c>
      <c r="E458" s="6" t="s">
        <v>520</v>
      </c>
    </row>
    <row r="460" spans="1:5">
      <c r="A460" s="7" t="s">
        <v>521</v>
      </c>
      <c r="E460" s="6" t="s">
        <v>521</v>
      </c>
    </row>
    <row r="461" spans="1:5">
      <c r="A461" s="7" t="s">
        <v>522</v>
      </c>
      <c r="E461" s="6" t="s">
        <v>522</v>
      </c>
    </row>
    <row r="462" spans="1:5" ht="12.75" customHeight="1"/>
    <row r="463" spans="1:5">
      <c r="A463" s="7" t="s">
        <v>523</v>
      </c>
      <c r="E463" s="6" t="s">
        <v>523</v>
      </c>
    </row>
    <row r="464" spans="1:5">
      <c r="A464" s="7" t="s">
        <v>524</v>
      </c>
      <c r="B464" s="2" t="s">
        <v>525</v>
      </c>
      <c r="E464" s="6" t="s">
        <v>525</v>
      </c>
    </row>
    <row r="465" spans="1:5">
      <c r="A465" s="7"/>
      <c r="B465" s="2" t="s">
        <v>526</v>
      </c>
      <c r="E465" s="6" t="s">
        <v>526</v>
      </c>
    </row>
    <row r="466" spans="1:5">
      <c r="B466" s="2" t="s">
        <v>340</v>
      </c>
    </row>
    <row r="467" spans="1:5">
      <c r="A467" s="7" t="s">
        <v>527</v>
      </c>
      <c r="E467" s="6" t="s">
        <v>527</v>
      </c>
    </row>
    <row r="468" spans="1:5">
      <c r="A468" s="7" t="s">
        <v>528</v>
      </c>
      <c r="B468" s="2" t="s">
        <v>529</v>
      </c>
      <c r="E468" s="6" t="s">
        <v>529</v>
      </c>
    </row>
    <row r="469" spans="1:5">
      <c r="A469" s="7"/>
      <c r="B469" s="2" t="s">
        <v>530</v>
      </c>
      <c r="E469" s="6" t="s">
        <v>530</v>
      </c>
    </row>
    <row r="470" spans="1:5">
      <c r="A470" s="7"/>
      <c r="B470" s="2" t="s">
        <v>531</v>
      </c>
      <c r="E470" s="6" t="s">
        <v>531</v>
      </c>
    </row>
    <row r="471" spans="1:5">
      <c r="A471" s="7"/>
    </row>
    <row r="472" spans="1:5">
      <c r="A472" s="7" t="s">
        <v>532</v>
      </c>
      <c r="E472" s="6" t="s">
        <v>532</v>
      </c>
    </row>
    <row r="473" spans="1:5">
      <c r="A473" s="7" t="s">
        <v>533</v>
      </c>
      <c r="E473" s="6" t="s">
        <v>533</v>
      </c>
    </row>
    <row r="474" spans="1:5">
      <c r="A474" s="7"/>
    </row>
    <row r="475" spans="1:5">
      <c r="A475" s="7" t="s">
        <v>534</v>
      </c>
      <c r="E475" s="6" t="s">
        <v>534</v>
      </c>
    </row>
    <row r="476" spans="1:5">
      <c r="A476" s="7" t="s">
        <v>535</v>
      </c>
      <c r="E476" s="6" t="s">
        <v>535</v>
      </c>
    </row>
    <row r="477" spans="1:5" ht="12.75" customHeight="1"/>
    <row r="478" spans="1:5">
      <c r="A478" s="7" t="s">
        <v>536</v>
      </c>
      <c r="E478" s="6" t="s">
        <v>536</v>
      </c>
    </row>
    <row r="479" spans="1:5">
      <c r="A479" s="7" t="s">
        <v>537</v>
      </c>
      <c r="B479" s="2" t="s">
        <v>538</v>
      </c>
      <c r="E479" s="6" t="s">
        <v>538</v>
      </c>
    </row>
    <row r="480" spans="1:5">
      <c r="B480" s="2" t="s">
        <v>539</v>
      </c>
      <c r="E480" s="6" t="s">
        <v>539</v>
      </c>
    </row>
    <row r="481" spans="1:5">
      <c r="B481" s="2" t="s">
        <v>540</v>
      </c>
      <c r="E481" s="6" t="s">
        <v>540</v>
      </c>
    </row>
    <row r="482" spans="1:5">
      <c r="B482" s="2" t="s">
        <v>541</v>
      </c>
      <c r="E482" s="11" t="s">
        <v>541</v>
      </c>
    </row>
    <row r="483" spans="1:5">
      <c r="B483" s="2" t="s">
        <v>542</v>
      </c>
      <c r="E483" s="11" t="s">
        <v>542</v>
      </c>
    </row>
    <row r="484" spans="1:5">
      <c r="B484" s="2" t="s">
        <v>543</v>
      </c>
      <c r="E484" s="11" t="s">
        <v>543</v>
      </c>
    </row>
    <row r="485" spans="1:5" ht="12.75" customHeight="1"/>
    <row r="486" spans="1:5">
      <c r="A486" s="7" t="s">
        <v>544</v>
      </c>
      <c r="E486" s="6" t="s">
        <v>544</v>
      </c>
    </row>
    <row r="487" spans="1:5" ht="12.75" customHeight="1">
      <c r="A487" s="7" t="s">
        <v>545</v>
      </c>
      <c r="E487" s="6" t="s">
        <v>545</v>
      </c>
    </row>
    <row r="488" spans="1:5" ht="12.75" customHeight="1"/>
    <row r="489" spans="1:5">
      <c r="A489" s="7" t="s">
        <v>546</v>
      </c>
      <c r="E489" s="6" t="s">
        <v>546</v>
      </c>
    </row>
    <row r="490" spans="1:5">
      <c r="A490" s="7" t="s">
        <v>547</v>
      </c>
      <c r="E490" s="6" t="s">
        <v>547</v>
      </c>
    </row>
    <row r="491" spans="1:5" ht="12.75" customHeight="1"/>
    <row r="492" spans="1:5">
      <c r="A492" s="7"/>
    </row>
    <row r="493" spans="1:5">
      <c r="A493" s="7"/>
    </row>
    <row r="494" spans="1:5" ht="12.75" customHeight="1"/>
    <row r="495" spans="1:5">
      <c r="A495" s="7"/>
    </row>
    <row r="496" spans="1:5">
      <c r="A496" s="7"/>
    </row>
    <row r="497" spans="1:1" ht="12.75" customHeight="1"/>
    <row r="498" spans="1:1">
      <c r="A498" s="7"/>
    </row>
    <row r="499" spans="1:1">
      <c r="A499" s="7"/>
    </row>
    <row r="500" spans="1:1" ht="12.75" customHeight="1"/>
  </sheetData>
  <pageMargins left="0.7" right="0.7" top="0.78740157499999996" bottom="0.78740157499999996"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Hermes-Project_x0020_sponsor xmlns="8fc26d16-31a9-4b07-b482-aec436312016">Schärli Oliver</Hermes-Project_x0020_sponsor>
    <_Version xmlns="http://schemas.microsoft.com/sharepoint/v3/fields" xsi:nil="true"/>
    <Hermes-Classification xmlns="8fc26d16-31a9-4b07-b482-aec436312016">Intern</Hermes-Classification>
    <Hermes-Result xmlns="8fc26d16-31a9-4b07-b482-aec436312016" xsi:nil="true"/>
    <Hermes-Status xmlns="8fc26d16-31a9-4b07-b482-aec436312016">In Arbeit</Hermes-Status>
    <IconOverlay xmlns="http://schemas.microsoft.com/sharepoint/v4" xsi:nil="true"/>
    <Hermes-Phase xmlns="8fc26d16-31a9-4b07-b482-aec436312016">
      <Value>3</Value>
    </Hermes-Phase>
    <Hermes-Module xmlns="8fc26d16-31a9-4b07-b482-aec436312016">
      <Value>8</Value>
    </Hermes-Module>
    <A_PoC xmlns="d6637c99-d69e-4b94-8442-97cbc6332c3f" xsi:nil="true"/>
    <Hermes-Project_x0020_name xmlns="8fc26d16-31a9-4b07-b482-aec436312016">ASALfutur</Hermes-Project_x0020_name>
    <Hermes-Project_x0020_manager xmlns="8fc26d16-31a9-4b07-b482-aec436312016">Volz Rainer</Hermes-Project_x0020_manager>
    <_dlc_ExpireDateSaved xmlns="http://schemas.microsoft.com/sharepoint/v3" xsi:nil="true"/>
    <_dlc_ExpireDate xmlns="http://schemas.microsoft.com/sharepoint/v3">2026-02-06T09:58:53+00:00</_dlc_ExpireDate>
  </documentManagement>
</p:properties>
</file>

<file path=customXml/item2.xml><?xml version="1.0" encoding="utf-8"?>
<ct:contentTypeSchema xmlns:ct="http://schemas.microsoft.com/office/2006/metadata/contentType" xmlns:ma="http://schemas.microsoft.com/office/2006/metadata/properties/metaAttributes" ct:_="" ma:_="" ma:contentTypeName="ASALfutur_Word_Template" ma:contentTypeID="0x0101002A64EC32AAF3FC45AAF4AFE0788CD14D012A00E74E43AE080EF6489EE4A143D8168F15" ma:contentTypeVersion="24" ma:contentTypeDescription="Neues Word Dokument erstellen" ma:contentTypeScope="" ma:versionID="5fdda4cbfc56b9d69704929499a83f0c">
  <xsd:schema xmlns:xsd="http://www.w3.org/2001/XMLSchema" xmlns:xs="http://www.w3.org/2001/XMLSchema" xmlns:p="http://schemas.microsoft.com/office/2006/metadata/properties" xmlns:ns1="http://schemas.microsoft.com/sharepoint/v3" xmlns:ns2="8fc26d16-31a9-4b07-b482-aec436312016" xmlns:ns3="d6637c99-d69e-4b94-8442-97cbc6332c3f" xmlns:ns4="http://schemas.microsoft.com/sharepoint/v3/fields" xmlns:ns5="http://schemas.microsoft.com/sharepoint/v4" targetNamespace="http://schemas.microsoft.com/office/2006/metadata/properties" ma:root="true" ma:fieldsID="c11daa912847518d45bd56196a3e8cb3" ns1:_="" ns2:_="" ns3:_="" ns4:_="" ns5:_="">
    <xsd:import namespace="http://schemas.microsoft.com/sharepoint/v3"/>
    <xsd:import namespace="8fc26d16-31a9-4b07-b482-aec436312016"/>
    <xsd:import namespace="d6637c99-d69e-4b94-8442-97cbc6332c3f"/>
    <xsd:import namespace="http://schemas.microsoft.com/sharepoint/v3/fields"/>
    <xsd:import namespace="http://schemas.microsoft.com/sharepoint/v4"/>
    <xsd:element name="properties">
      <xsd:complexType>
        <xsd:sequence>
          <xsd:element name="documentManagement">
            <xsd:complexType>
              <xsd:all>
                <xsd:element ref="ns2:Hermes-Phase" minOccurs="0"/>
                <xsd:element ref="ns2:Hermes-Module" minOccurs="0"/>
                <xsd:element ref="ns2:Hermes-Result" minOccurs="0"/>
                <xsd:element ref="ns2:Hermes-Status"/>
                <xsd:element ref="ns2:Hermes-Classification"/>
                <xsd:element ref="ns2:Hermes-Project_x0020_name"/>
                <xsd:element ref="ns2:Hermes-Project_x0020_sponsor"/>
                <xsd:element ref="ns2:Hermes-Project_x0020_manager"/>
                <xsd:element ref="ns3:A_PoC" minOccurs="0"/>
                <xsd:element ref="ns4:_Version" minOccurs="0"/>
                <xsd:element ref="ns1:_dlc_ExpireDateSaved" minOccurs="0"/>
                <xsd:element ref="ns1:_dlc_ExpireDate" minOccurs="0"/>
                <xsd:element ref="ns1:_dlc_Exempt" minOccurs="0"/>
                <xsd:element ref="ns5:IconOverlay"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dlc_ExpireDateSaved" ma:index="19" nillable="true" ma:displayName="Ursprüngliches Ablaufdatum" ma:hidden="true" ma:internalName="_dlc_ExpireDateSaved" ma:readOnly="true">
      <xsd:simpleType>
        <xsd:restriction base="dms:DateTime"/>
      </xsd:simpleType>
    </xsd:element>
    <xsd:element name="_dlc_ExpireDate" ma:index="20" nillable="true" ma:displayName="Ablaufdatum" ma:description="" ma:hidden="true" ma:indexed="true" ma:internalName="_dlc_ExpireDate" ma:readOnly="true">
      <xsd:simpleType>
        <xsd:restriction base="dms:DateTime"/>
      </xsd:simpleType>
    </xsd:element>
    <xsd:element name="_dlc_Exempt" ma:index="21" nillable="true" ma:displayName="Von der Richtlinie ausgenommen" ma:hidden="true" ma:internalName="_dlc_Exempt"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fc26d16-31a9-4b07-b482-aec436312016" elementFormDefault="qualified">
    <xsd:import namespace="http://schemas.microsoft.com/office/2006/documentManagement/types"/>
    <xsd:import namespace="http://schemas.microsoft.com/office/infopath/2007/PartnerControls"/>
    <xsd:element name="Hermes-Phase" ma:index="8" nillable="true" ma:displayName="Phase" ma:list="{593da28a-33b6-46bb-b153-ec14d58aa460}" ma:internalName="Hermes_x002d_Phase" ma:showField="Title" ma:requiredMultiChoice="true">
      <xsd:complexType>
        <xsd:complexContent>
          <xsd:extension base="dms:MultiChoiceLookup">
            <xsd:sequence>
              <xsd:element name="Value" type="dms:Lookup" maxOccurs="unbounded" minOccurs="0" nillable="true"/>
            </xsd:sequence>
          </xsd:extension>
        </xsd:complexContent>
      </xsd:complexType>
    </xsd:element>
    <xsd:element name="Hermes-Module" ma:index="9" nillable="true" ma:displayName="Modul" ma:list="{bf1c9fe1-0077-4d0c-9143-7a7b676550ef}" ma:internalName="Hermes_x002d_Module" ma:showField="Title" ma:requiredMultiChoice="true">
      <xsd:complexType>
        <xsd:complexContent>
          <xsd:extension base="dms:MultiChoiceLookup">
            <xsd:sequence>
              <xsd:element name="Value" type="dms:Lookup" maxOccurs="unbounded" minOccurs="0" nillable="true"/>
            </xsd:sequence>
          </xsd:extension>
        </xsd:complexContent>
      </xsd:complexType>
    </xsd:element>
    <xsd:element name="Hermes-Result" ma:index="10" nillable="true" ma:displayName="Ergebnis" ma:list="{174c3b75-2346-41d7-8bd2-5d087d4793bc}" ma:internalName="Hermes_x002d_Result" ma:readOnly="false" ma:showField="Title">
      <xsd:simpleType>
        <xsd:restriction base="dms:Lookup"/>
      </xsd:simpleType>
    </xsd:element>
    <xsd:element name="Hermes-Status" ma:index="11" ma:displayName="Status" ma:default="In Arbeit" ma:format="Dropdown" ma:internalName="Hermes_x002d_Status">
      <xsd:simpleType>
        <xsd:restriction base="dms:Choice">
          <xsd:enumeration value="In Arbeit"/>
          <xsd:enumeration value="QS NOVO"/>
          <xsd:enumeration value="Review SECO/ALK"/>
          <xsd:enumeration value="In Abnahme"/>
          <xsd:enumeration value="Abgenommen"/>
          <xsd:enumeration value="Obsolet"/>
        </xsd:restriction>
      </xsd:simpleType>
    </xsd:element>
    <xsd:element name="Hermes-Classification" ma:index="12" ma:displayName="Klassifizierung" ma:default="Intern" ma:format="Dropdown" ma:internalName="Hermes_x002d_Classification">
      <xsd:simpleType>
        <xsd:restriction base="dms:Choice">
          <xsd:enumeration value="Nicht klassifiziert"/>
          <xsd:enumeration value="Intern"/>
          <xsd:enumeration value="Vertraulich"/>
          <xsd:enumeration value="GEHEIM"/>
        </xsd:restriction>
      </xsd:simpleType>
    </xsd:element>
    <xsd:element name="Hermes-Project_x0020_name" ma:index="13" ma:displayName="Projektname" ma:default="ASALfutur" ma:internalName="Hermes_x002d_Project_x0020_name">
      <xsd:simpleType>
        <xsd:restriction base="dms:Text"/>
      </xsd:simpleType>
    </xsd:element>
    <xsd:element name="Hermes-Project_x0020_sponsor" ma:index="14" ma:displayName="Auftraggeber" ma:default="Schärli Oliver" ma:internalName="Hermes_x002d_Project_x0020_sponsor" ma:readOnly="false">
      <xsd:simpleType>
        <xsd:restriction base="dms:Text">
          <xsd:maxLength value="255"/>
        </xsd:restriction>
      </xsd:simpleType>
    </xsd:element>
    <xsd:element name="Hermes-Project_x0020_manager" ma:index="15" ma:displayName="Projektleiter" ma:default="Volz Rainer" ma:internalName="Hermes_x002d_Project_x0020_manager">
      <xsd:simpleType>
        <xsd:restriction base="dms:Text"/>
      </xsd:simpleType>
    </xsd:element>
    <xsd:element name="SharedWithUsers" ma:index="23"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4" nillable="true" ma:displayName="Freigegeben für -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6637c99-d69e-4b94-8442-97cbc6332c3f" elementFormDefault="qualified">
    <xsd:import namespace="http://schemas.microsoft.com/office/2006/documentManagement/types"/>
    <xsd:import namespace="http://schemas.microsoft.com/office/infopath/2007/PartnerControls"/>
    <xsd:element name="A_PoC" ma:index="16" nillable="true" ma:displayName="A_PoC" ma:internalName="A_PoC">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Version" ma:index="18" nillable="true" ma:displayName="Version" ma:internalName="_Vers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22"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ma:index="17" ma:displayName="Kommentare"/>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B426807-C117-4D5F-84DA-604C3E57DF85}">
  <ds:schemaRefs>
    <ds:schemaRef ds:uri="http://schemas.microsoft.com/office/2006/documentManagement/types"/>
    <ds:schemaRef ds:uri="8fc26d16-31a9-4b07-b482-aec436312016"/>
    <ds:schemaRef ds:uri="http://schemas.microsoft.com/sharepoint/v3/fields"/>
    <ds:schemaRef ds:uri="http://www.w3.org/XML/1998/namespace"/>
    <ds:schemaRef ds:uri="http://purl.org/dc/terms/"/>
    <ds:schemaRef ds:uri="http://schemas.microsoft.com/sharepoint/v4"/>
    <ds:schemaRef ds:uri="http://purl.org/dc/dcmitype/"/>
    <ds:schemaRef ds:uri="http://schemas.microsoft.com/office/infopath/2007/PartnerControls"/>
    <ds:schemaRef ds:uri="http://schemas.openxmlformats.org/package/2006/metadata/core-properties"/>
    <ds:schemaRef ds:uri="http://schemas.microsoft.com/office/2006/metadata/properties"/>
    <ds:schemaRef ds:uri="d6637c99-d69e-4b94-8442-97cbc6332c3f"/>
    <ds:schemaRef ds:uri="http://schemas.microsoft.com/sharepoint/v3"/>
    <ds:schemaRef ds:uri="http://purl.org/dc/elements/1.1/"/>
  </ds:schemaRefs>
</ds:datastoreItem>
</file>

<file path=customXml/itemProps2.xml><?xml version="1.0" encoding="utf-8"?>
<ds:datastoreItem xmlns:ds="http://schemas.openxmlformats.org/officeDocument/2006/customXml" ds:itemID="{D28F366B-91F2-4024-903D-DB793FEF2AD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8fc26d16-31a9-4b07-b482-aec436312016"/>
    <ds:schemaRef ds:uri="d6637c99-d69e-4b94-8442-97cbc6332c3f"/>
    <ds:schemaRef ds:uri="http://schemas.microsoft.com/sharepoint/v3/fields"/>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2BFC0A5-826D-4B74-B369-CF891E5931E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9</vt:i4>
      </vt:variant>
      <vt:variant>
        <vt:lpstr>Plages nommées</vt:lpstr>
      </vt:variant>
      <vt:variant>
        <vt:i4>6</vt:i4>
      </vt:variant>
    </vt:vector>
  </HeadingPairs>
  <TitlesOfParts>
    <vt:vector size="15" baseType="lpstr">
      <vt:lpstr>1042Xf Instructions</vt:lpstr>
      <vt:lpstr>1042Af Demande</vt:lpstr>
      <vt:lpstr>1042Bf Données de base trav.</vt:lpstr>
      <vt:lpstr>1042Cf Hres perd. i. f. sais.</vt:lpstr>
      <vt:lpstr>1042Df Rapport</vt:lpstr>
      <vt:lpstr>1042Ff Formateurs</vt:lpstr>
      <vt:lpstr>1042Ef Décompte</vt:lpstr>
      <vt:lpstr>Hilfsdaten</vt:lpstr>
      <vt:lpstr>Übersetzungstexte</vt:lpstr>
      <vt:lpstr>'1042Bf Données de base trav.'!Impression_des_titres</vt:lpstr>
      <vt:lpstr>'1042Cf Hres perd. i. f. sais.'!Impression_des_titres</vt:lpstr>
      <vt:lpstr>'1042Df Rapport'!Impression_des_titres</vt:lpstr>
      <vt:lpstr>'1042Ef Décompte'!Impression_des_titres</vt:lpstr>
      <vt:lpstr>'1042Ff Formateurs'!Impression_des_titres</vt:lpstr>
      <vt:lpstr>'1042Xf Instructions'!Zone_d_impression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Jan Leibacher</dc:creator>
  <cp:keywords/>
  <dc:description/>
  <cp:lastModifiedBy>Gigon Gaelle</cp:lastModifiedBy>
  <cp:revision/>
  <cp:lastPrinted>2026-06-10T06:48:39Z</cp:lastPrinted>
  <dcterms:created xsi:type="dcterms:W3CDTF">2015-06-05T18:19:34Z</dcterms:created>
  <dcterms:modified xsi:type="dcterms:W3CDTF">2026-06-10T06:49:10Z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0x0101002A64EC32AAF3FC45AAF4AFE0788CD14D012A00E74E43AE080EF6489EE4A143D8168F15</vt:lpwstr>
  </property>
  <property fmtid="{D5CDD505-2E9C-101B-9397-08002B2CF9AE}" pid="3" name="_dlc_policyId">
    <vt:lpwstr>/sites/704-ASALfutur/Freigegebene Dokumente</vt:lpwstr>
  </property>
  <property fmtid="{D5CDD505-2E9C-101B-9397-08002B2CF9AE}" pid="4" name="ItemRetentionFormula">
    <vt:lpwstr>&lt;formula id="Microsoft.Office.RecordsManagement.PolicyFeatures.Expiration.Formula.BuiltIn"&gt;&lt;number&gt;730&lt;/number&gt;&lt;property&gt;Modified&lt;/property&gt;&lt;propertyId&gt;28cf69c5-fa48-462a-b5cd-27b6f9d2bd5f&lt;/propertyId&gt;&lt;period&gt;days&lt;/period&gt;&lt;/formula&gt;</vt:lpwstr>
  </property>
  <property fmtid="{D5CDD505-2E9C-101B-9397-08002B2CF9AE}" pid="5" name="MediaServiceImageTags">
    <vt:lpwstr/>
  </property>
</Properties>
</file>